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620" windowWidth="20115" windowHeight="8010"/>
  </bookViews>
  <sheets>
    <sheet name="nữa tháng 8" sheetId="25" r:id="rId1"/>
  </sheets>
  <definedNames>
    <definedName name="_xlnm.Print_Titles" localSheetId="0">'nữa tháng 8'!$15:$16</definedName>
  </definedNames>
  <calcPr calcId="144525"/>
</workbook>
</file>

<file path=xl/calcChain.xml><?xml version="1.0" encoding="utf-8"?>
<calcChain xmlns="http://schemas.openxmlformats.org/spreadsheetml/2006/main">
  <c r="J82" i="25" l="1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37" i="25"/>
  <c r="D38" i="25"/>
  <c r="D39" i="25"/>
  <c r="D40" i="25"/>
  <c r="D41" i="25"/>
  <c r="D42" i="25"/>
  <c r="D43" i="25"/>
  <c r="D44" i="25"/>
  <c r="D45" i="25"/>
  <c r="D46" i="25"/>
  <c r="D47" i="25"/>
  <c r="D48" i="25"/>
  <c r="D49" i="25"/>
  <c r="D5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D82" i="25"/>
  <c r="D83" i="25"/>
  <c r="D84" i="25"/>
  <c r="D85" i="25"/>
  <c r="D86" i="25"/>
  <c r="D87" i="25"/>
  <c r="D88" i="25"/>
  <c r="D89" i="25"/>
  <c r="D90" i="25"/>
  <c r="D91" i="25"/>
  <c r="D92" i="25"/>
  <c r="D93" i="25"/>
  <c r="D94" i="25"/>
  <c r="D95" i="25"/>
  <c r="D96" i="25"/>
  <c r="D17" i="25"/>
  <c r="J96" i="25" l="1"/>
  <c r="K96" i="25" s="1"/>
  <c r="E96" i="25"/>
  <c r="J95" i="25"/>
  <c r="L95" i="25" s="1"/>
  <c r="E95" i="25"/>
  <c r="J94" i="25"/>
  <c r="E94" i="25"/>
  <c r="J93" i="25"/>
  <c r="L93" i="25" s="1"/>
  <c r="E93" i="25"/>
  <c r="J92" i="25"/>
  <c r="K92" i="25" s="1"/>
  <c r="E92" i="25"/>
  <c r="J91" i="25"/>
  <c r="L91" i="25" s="1"/>
  <c r="E91" i="25"/>
  <c r="J90" i="25"/>
  <c r="E90" i="25"/>
  <c r="J89" i="25"/>
  <c r="L89" i="25" s="1"/>
  <c r="E89" i="25"/>
  <c r="J88" i="25"/>
  <c r="K88" i="25" s="1"/>
  <c r="E88" i="25"/>
  <c r="J87" i="25"/>
  <c r="L87" i="25" s="1"/>
  <c r="E87" i="25"/>
  <c r="S86" i="25"/>
  <c r="J86" i="25"/>
  <c r="L86" i="25" s="1"/>
  <c r="E86" i="25"/>
  <c r="J85" i="25"/>
  <c r="K85" i="25" s="1"/>
  <c r="E85" i="25"/>
  <c r="K84" i="25"/>
  <c r="M84" i="25" s="1"/>
  <c r="J84" i="25"/>
  <c r="L84" i="25" s="1"/>
  <c r="E84" i="25"/>
  <c r="J83" i="25"/>
  <c r="E83" i="25"/>
  <c r="K82" i="25"/>
  <c r="L82" i="25"/>
  <c r="E82" i="25"/>
  <c r="J81" i="25"/>
  <c r="K81" i="25" s="1"/>
  <c r="E81" i="25"/>
  <c r="F81" i="25" s="1"/>
  <c r="J80" i="25"/>
  <c r="L80" i="25" s="1"/>
  <c r="E80" i="25"/>
  <c r="J79" i="25"/>
  <c r="E79" i="25"/>
  <c r="K78" i="25"/>
  <c r="M78" i="25" s="1"/>
  <c r="J78" i="25"/>
  <c r="L78" i="25" s="1"/>
  <c r="E78" i="25"/>
  <c r="S77" i="25"/>
  <c r="J77" i="25"/>
  <c r="L77" i="25" s="1"/>
  <c r="E77" i="25"/>
  <c r="J76" i="25"/>
  <c r="E76" i="25"/>
  <c r="J75" i="25"/>
  <c r="L75" i="25" s="1"/>
  <c r="E75" i="25"/>
  <c r="J74" i="25"/>
  <c r="K74" i="25" s="1"/>
  <c r="E74" i="25"/>
  <c r="J73" i="25"/>
  <c r="K73" i="25" s="1"/>
  <c r="E73" i="25"/>
  <c r="J72" i="25"/>
  <c r="L72" i="25" s="1"/>
  <c r="E72" i="25"/>
  <c r="J71" i="25"/>
  <c r="K71" i="25" s="1"/>
  <c r="E71" i="25"/>
  <c r="J70" i="25"/>
  <c r="L70" i="25" s="1"/>
  <c r="E70" i="25"/>
  <c r="J69" i="25"/>
  <c r="K69" i="25" s="1"/>
  <c r="E69" i="25"/>
  <c r="J68" i="25"/>
  <c r="L68" i="25" s="1"/>
  <c r="E68" i="25"/>
  <c r="J67" i="25"/>
  <c r="K67" i="25" s="1"/>
  <c r="E67" i="25"/>
  <c r="J66" i="25"/>
  <c r="L66" i="25" s="1"/>
  <c r="E66" i="25"/>
  <c r="J65" i="25"/>
  <c r="K65" i="25" s="1"/>
  <c r="E65" i="25"/>
  <c r="J64" i="25"/>
  <c r="L64" i="25" s="1"/>
  <c r="E64" i="25"/>
  <c r="J63" i="25"/>
  <c r="K63" i="25" s="1"/>
  <c r="E63" i="25"/>
  <c r="J62" i="25"/>
  <c r="L62" i="25" s="1"/>
  <c r="E62" i="25"/>
  <c r="J61" i="25"/>
  <c r="K61" i="25" s="1"/>
  <c r="E61" i="25"/>
  <c r="J60" i="25"/>
  <c r="L60" i="25" s="1"/>
  <c r="E60" i="25"/>
  <c r="J59" i="25"/>
  <c r="K59" i="25" s="1"/>
  <c r="E59" i="25"/>
  <c r="J58" i="25"/>
  <c r="L58" i="25" s="1"/>
  <c r="E58" i="25"/>
  <c r="J57" i="25"/>
  <c r="K57" i="25" s="1"/>
  <c r="E57" i="25"/>
  <c r="J56" i="25"/>
  <c r="L56" i="25" s="1"/>
  <c r="E56" i="25"/>
  <c r="J55" i="25"/>
  <c r="K55" i="25" s="1"/>
  <c r="E55" i="25"/>
  <c r="J54" i="25"/>
  <c r="L54" i="25" s="1"/>
  <c r="E54" i="25"/>
  <c r="J53" i="25"/>
  <c r="K53" i="25" s="1"/>
  <c r="E53" i="25"/>
  <c r="J52" i="25"/>
  <c r="L52" i="25" s="1"/>
  <c r="E52" i="25"/>
  <c r="J51" i="25"/>
  <c r="K51" i="25" s="1"/>
  <c r="E51" i="25"/>
  <c r="J50" i="25"/>
  <c r="L50" i="25" s="1"/>
  <c r="E50" i="25"/>
  <c r="J49" i="25"/>
  <c r="K49" i="25" s="1"/>
  <c r="E49" i="25"/>
  <c r="J48" i="25"/>
  <c r="L48" i="25" s="1"/>
  <c r="E48" i="25"/>
  <c r="J47" i="25"/>
  <c r="K47" i="25" s="1"/>
  <c r="E47" i="25"/>
  <c r="J46" i="25"/>
  <c r="L46" i="25" s="1"/>
  <c r="E46" i="25"/>
  <c r="J45" i="25"/>
  <c r="K45" i="25" s="1"/>
  <c r="E45" i="25"/>
  <c r="J44" i="25"/>
  <c r="L44" i="25" s="1"/>
  <c r="E44" i="25"/>
  <c r="J43" i="25"/>
  <c r="K43" i="25" s="1"/>
  <c r="E43" i="25"/>
  <c r="J42" i="25"/>
  <c r="L42" i="25" s="1"/>
  <c r="E42" i="25"/>
  <c r="J41" i="25"/>
  <c r="K41" i="25" s="1"/>
  <c r="E41" i="25"/>
  <c r="J40" i="25"/>
  <c r="L40" i="25" s="1"/>
  <c r="E40" i="25"/>
  <c r="J39" i="25"/>
  <c r="K39" i="25" s="1"/>
  <c r="E39" i="25"/>
  <c r="J38" i="25"/>
  <c r="L38" i="25" s="1"/>
  <c r="E38" i="25"/>
  <c r="J37" i="25"/>
  <c r="K37" i="25" s="1"/>
  <c r="E37" i="25"/>
  <c r="J36" i="25"/>
  <c r="L36" i="25" s="1"/>
  <c r="E36" i="25"/>
  <c r="J35" i="25"/>
  <c r="K35" i="25" s="1"/>
  <c r="E35" i="25"/>
  <c r="J34" i="25"/>
  <c r="L34" i="25" s="1"/>
  <c r="E34" i="25"/>
  <c r="J33" i="25"/>
  <c r="K33" i="25" s="1"/>
  <c r="E33" i="25"/>
  <c r="J32" i="25"/>
  <c r="L32" i="25" s="1"/>
  <c r="E32" i="25"/>
  <c r="J31" i="25"/>
  <c r="K31" i="25" s="1"/>
  <c r="E31" i="25"/>
  <c r="J30" i="25"/>
  <c r="L30" i="25" s="1"/>
  <c r="E30" i="25"/>
  <c r="J29" i="25"/>
  <c r="K29" i="25" s="1"/>
  <c r="E29" i="25"/>
  <c r="J28" i="25"/>
  <c r="L28" i="25" s="1"/>
  <c r="E28" i="25"/>
  <c r="J27" i="25"/>
  <c r="K27" i="25" s="1"/>
  <c r="E27" i="25"/>
  <c r="J26" i="25"/>
  <c r="L26" i="25" s="1"/>
  <c r="E26" i="25"/>
  <c r="J25" i="25"/>
  <c r="K25" i="25" s="1"/>
  <c r="E25" i="25"/>
  <c r="J24" i="25"/>
  <c r="L24" i="25" s="1"/>
  <c r="E24" i="25"/>
  <c r="J23" i="25"/>
  <c r="K23" i="25" s="1"/>
  <c r="E23" i="25"/>
  <c r="J22" i="25"/>
  <c r="L22" i="25" s="1"/>
  <c r="E22" i="25"/>
  <c r="J21" i="25"/>
  <c r="K21" i="25" s="1"/>
  <c r="E21" i="25"/>
  <c r="J20" i="25"/>
  <c r="L20" i="25" s="1"/>
  <c r="E20" i="25"/>
  <c r="J19" i="25"/>
  <c r="K19" i="25" s="1"/>
  <c r="E19" i="25"/>
  <c r="J18" i="25"/>
  <c r="L18" i="25" s="1"/>
  <c r="E18" i="25"/>
  <c r="Q17" i="25"/>
  <c r="J17" i="25"/>
  <c r="E17" i="25"/>
  <c r="L51" i="25" l="1"/>
  <c r="M51" i="25" s="1"/>
  <c r="K28" i="25"/>
  <c r="M28" i="25" s="1"/>
  <c r="M82" i="25"/>
  <c r="K17" i="25"/>
  <c r="K46" i="25"/>
  <c r="M46" i="25" s="1"/>
  <c r="K62" i="25"/>
  <c r="M62" i="25" s="1"/>
  <c r="F39" i="25"/>
  <c r="N39" i="25" s="1"/>
  <c r="F43" i="25"/>
  <c r="G43" i="25" s="1"/>
  <c r="F55" i="25"/>
  <c r="G55" i="25" s="1"/>
  <c r="F59" i="25"/>
  <c r="G59" i="25" s="1"/>
  <c r="F85" i="25"/>
  <c r="G85" i="25" s="1"/>
  <c r="F47" i="25"/>
  <c r="G47" i="25"/>
  <c r="F51" i="25"/>
  <c r="N51" i="25" s="1"/>
  <c r="F63" i="25"/>
  <c r="G63" i="25" s="1"/>
  <c r="F67" i="25"/>
  <c r="G67" i="25"/>
  <c r="F71" i="25"/>
  <c r="G71" i="25" s="1"/>
  <c r="F74" i="25"/>
  <c r="G74" i="25"/>
  <c r="G81" i="25"/>
  <c r="F88" i="25"/>
  <c r="G88" i="25" s="1"/>
  <c r="F92" i="25"/>
  <c r="G92" i="25" s="1"/>
  <c r="F96" i="25"/>
  <c r="G96" i="25" s="1"/>
  <c r="L92" i="25"/>
  <c r="M92" i="25" s="1"/>
  <c r="K87" i="25"/>
  <c r="M87" i="25" s="1"/>
  <c r="K86" i="25"/>
  <c r="M86" i="25" s="1"/>
  <c r="L85" i="25"/>
  <c r="M85" i="25" s="1"/>
  <c r="N85" i="25" s="1"/>
  <c r="L81" i="25"/>
  <c r="M81" i="25" s="1"/>
  <c r="N81" i="25" s="1"/>
  <c r="K80" i="25"/>
  <c r="M80" i="25" s="1"/>
  <c r="K72" i="25"/>
  <c r="M72" i="25" s="1"/>
  <c r="L67" i="25"/>
  <c r="M67" i="25" s="1"/>
  <c r="K56" i="25"/>
  <c r="M56" i="25" s="1"/>
  <c r="K40" i="25"/>
  <c r="M40" i="25" s="1"/>
  <c r="K20" i="25"/>
  <c r="M20" i="25" s="1"/>
  <c r="K24" i="25"/>
  <c r="M24" i="25" s="1"/>
  <c r="K32" i="25"/>
  <c r="M32" i="25" s="1"/>
  <c r="K38" i="25"/>
  <c r="M38" i="25" s="1"/>
  <c r="L43" i="25"/>
  <c r="K48" i="25"/>
  <c r="M48" i="25" s="1"/>
  <c r="K54" i="25"/>
  <c r="M54" i="25" s="1"/>
  <c r="L59" i="25"/>
  <c r="M59" i="25" s="1"/>
  <c r="K64" i="25"/>
  <c r="M64" i="25" s="1"/>
  <c r="K70" i="25"/>
  <c r="M70" i="25" s="1"/>
  <c r="K75" i="25"/>
  <c r="M75" i="25" s="1"/>
  <c r="K89" i="25"/>
  <c r="M89" i="25" s="1"/>
  <c r="K95" i="25"/>
  <c r="M95" i="25" s="1"/>
  <c r="K18" i="25"/>
  <c r="M18" i="25" s="1"/>
  <c r="K22" i="25"/>
  <c r="M22" i="25" s="1"/>
  <c r="K26" i="25"/>
  <c r="M26" i="25" s="1"/>
  <c r="K30" i="25"/>
  <c r="M30" i="25" s="1"/>
  <c r="K34" i="25"/>
  <c r="M34" i="25" s="1"/>
  <c r="K36" i="25"/>
  <c r="M36" i="25" s="1"/>
  <c r="L39" i="25"/>
  <c r="M39" i="25" s="1"/>
  <c r="K42" i="25"/>
  <c r="M42" i="25" s="1"/>
  <c r="K44" i="25"/>
  <c r="M44" i="25" s="1"/>
  <c r="L47" i="25"/>
  <c r="K50" i="25"/>
  <c r="M50" i="25" s="1"/>
  <c r="K52" i="25"/>
  <c r="M52" i="25" s="1"/>
  <c r="L55" i="25"/>
  <c r="K58" i="25"/>
  <c r="M58" i="25" s="1"/>
  <c r="K60" i="25"/>
  <c r="M60" i="25" s="1"/>
  <c r="L63" i="25"/>
  <c r="M63" i="25" s="1"/>
  <c r="K66" i="25"/>
  <c r="M66" i="25" s="1"/>
  <c r="K68" i="25"/>
  <c r="M68" i="25" s="1"/>
  <c r="L71" i="25"/>
  <c r="M71" i="25" s="1"/>
  <c r="L74" i="25"/>
  <c r="K77" i="25"/>
  <c r="M77" i="25" s="1"/>
  <c r="L88" i="25"/>
  <c r="M88" i="25" s="1"/>
  <c r="K91" i="25"/>
  <c r="M91" i="25" s="1"/>
  <c r="K93" i="25"/>
  <c r="M93" i="25" s="1"/>
  <c r="L96" i="25"/>
  <c r="M96" i="25" s="1"/>
  <c r="F19" i="25"/>
  <c r="G19" i="25" s="1"/>
  <c r="F21" i="25"/>
  <c r="G21" i="25" s="1"/>
  <c r="F23" i="25"/>
  <c r="G23" i="25" s="1"/>
  <c r="F25" i="25"/>
  <c r="G25" i="25" s="1"/>
  <c r="F27" i="25"/>
  <c r="G27" i="25" s="1"/>
  <c r="F29" i="25"/>
  <c r="F31" i="25"/>
  <c r="F33" i="25"/>
  <c r="F35" i="25"/>
  <c r="G35" i="25" s="1"/>
  <c r="F37" i="25"/>
  <c r="L19" i="25"/>
  <c r="L21" i="25"/>
  <c r="M21" i="25" s="1"/>
  <c r="L23" i="25"/>
  <c r="L25" i="25"/>
  <c r="M25" i="25" s="1"/>
  <c r="L27" i="25"/>
  <c r="L29" i="25"/>
  <c r="M29" i="25" s="1"/>
  <c r="L31" i="25"/>
  <c r="M31" i="25" s="1"/>
  <c r="L33" i="25"/>
  <c r="M33" i="25" s="1"/>
  <c r="L35" i="25"/>
  <c r="L37" i="25"/>
  <c r="M37" i="25" s="1"/>
  <c r="F38" i="25"/>
  <c r="N38" i="25" s="1"/>
  <c r="F42" i="25"/>
  <c r="G42" i="25" s="1"/>
  <c r="F46" i="25"/>
  <c r="N46" i="25" s="1"/>
  <c r="F50" i="25"/>
  <c r="N50" i="25" s="1"/>
  <c r="F54" i="25"/>
  <c r="N54" i="25" s="1"/>
  <c r="F58" i="25"/>
  <c r="G58" i="25" s="1"/>
  <c r="F62" i="25"/>
  <c r="N62" i="25" s="1"/>
  <c r="F66" i="25"/>
  <c r="N66" i="25" s="1"/>
  <c r="F70" i="25"/>
  <c r="G70" i="25" s="1"/>
  <c r="F76" i="25"/>
  <c r="G76" i="25" s="1"/>
  <c r="F77" i="25"/>
  <c r="G77" i="25" s="1"/>
  <c r="F79" i="25"/>
  <c r="G79" i="25" s="1"/>
  <c r="F80" i="25"/>
  <c r="G80" i="25" s="1"/>
  <c r="K83" i="25"/>
  <c r="L83" i="25"/>
  <c r="F87" i="25"/>
  <c r="G87" i="25" s="1"/>
  <c r="K90" i="25"/>
  <c r="L90" i="25"/>
  <c r="F94" i="25"/>
  <c r="G94" i="25" s="1"/>
  <c r="F95" i="25"/>
  <c r="G95" i="25" s="1"/>
  <c r="F17" i="25"/>
  <c r="G17" i="25" s="1"/>
  <c r="L17" i="25"/>
  <c r="F18" i="25"/>
  <c r="G18" i="25" s="1"/>
  <c r="F20" i="25"/>
  <c r="G20" i="25" s="1"/>
  <c r="F22" i="25"/>
  <c r="G22" i="25" s="1"/>
  <c r="F24" i="25"/>
  <c r="G24" i="25" s="1"/>
  <c r="F26" i="25"/>
  <c r="G26" i="25" s="1"/>
  <c r="F28" i="25"/>
  <c r="G28" i="25" s="1"/>
  <c r="F30" i="25"/>
  <c r="F32" i="25"/>
  <c r="N32" i="25" s="1"/>
  <c r="F34" i="25"/>
  <c r="F36" i="25"/>
  <c r="N36" i="25" s="1"/>
  <c r="F40" i="25"/>
  <c r="G40" i="25" s="1"/>
  <c r="F41" i="25"/>
  <c r="G41" i="25" s="1"/>
  <c r="L41" i="25"/>
  <c r="M41" i="25" s="1"/>
  <c r="F44" i="25"/>
  <c r="N44" i="25" s="1"/>
  <c r="F45" i="25"/>
  <c r="G45" i="25" s="1"/>
  <c r="L45" i="25"/>
  <c r="M45" i="25" s="1"/>
  <c r="F48" i="25"/>
  <c r="F49" i="25"/>
  <c r="L49" i="25"/>
  <c r="F52" i="25"/>
  <c r="F53" i="25"/>
  <c r="L53" i="25"/>
  <c r="M53" i="25" s="1"/>
  <c r="F56" i="25"/>
  <c r="G56" i="25" s="1"/>
  <c r="F57" i="25"/>
  <c r="G57" i="25" s="1"/>
  <c r="L57" i="25"/>
  <c r="M57" i="25" s="1"/>
  <c r="F60" i="25"/>
  <c r="N60" i="25" s="1"/>
  <c r="F61" i="25"/>
  <c r="L61" i="25"/>
  <c r="M61" i="25" s="1"/>
  <c r="F64" i="25"/>
  <c r="N64" i="25" s="1"/>
  <c r="F65" i="25"/>
  <c r="N65" i="25" s="1"/>
  <c r="L65" i="25"/>
  <c r="M65" i="25" s="1"/>
  <c r="F68" i="25"/>
  <c r="G68" i="25" s="1"/>
  <c r="F69" i="25"/>
  <c r="G69" i="25" s="1"/>
  <c r="L69" i="25"/>
  <c r="M69" i="25" s="1"/>
  <c r="F72" i="25"/>
  <c r="F73" i="25"/>
  <c r="L73" i="25"/>
  <c r="M73" i="25" s="1"/>
  <c r="K76" i="25"/>
  <c r="M76" i="25" s="1"/>
  <c r="L76" i="25"/>
  <c r="K79" i="25"/>
  <c r="L79" i="25"/>
  <c r="F83" i="25"/>
  <c r="G83" i="25" s="1"/>
  <c r="F84" i="25"/>
  <c r="G84" i="25" s="1"/>
  <c r="F90" i="25"/>
  <c r="F91" i="25"/>
  <c r="N91" i="25" s="1"/>
  <c r="K94" i="25"/>
  <c r="M94" i="25" s="1"/>
  <c r="L94" i="25"/>
  <c r="F75" i="25"/>
  <c r="G75" i="25" s="1"/>
  <c r="F78" i="25"/>
  <c r="N78" i="25" s="1"/>
  <c r="F82" i="25"/>
  <c r="N82" i="25" s="1"/>
  <c r="F86" i="25"/>
  <c r="G86" i="25" s="1"/>
  <c r="F89" i="25"/>
  <c r="N89" i="25" s="1"/>
  <c r="F93" i="25"/>
  <c r="G93" i="25" s="1"/>
  <c r="M79" i="25" l="1"/>
  <c r="N52" i="25"/>
  <c r="M17" i="25"/>
  <c r="N48" i="25"/>
  <c r="N34" i="25"/>
  <c r="N72" i="25"/>
  <c r="N30" i="25"/>
  <c r="N92" i="25"/>
  <c r="N67" i="25"/>
  <c r="N53" i="25"/>
  <c r="N33" i="25"/>
  <c r="N71" i="25"/>
  <c r="N63" i="25"/>
  <c r="G48" i="25"/>
  <c r="N26" i="25"/>
  <c r="N18" i="25"/>
  <c r="G46" i="25"/>
  <c r="N40" i="25"/>
  <c r="G38" i="25"/>
  <c r="G30" i="25"/>
  <c r="N73" i="25"/>
  <c r="N31" i="25"/>
  <c r="N96" i="25"/>
  <c r="N80" i="25"/>
  <c r="N70" i="25"/>
  <c r="G51" i="25"/>
  <c r="N86" i="25"/>
  <c r="G78" i="25"/>
  <c r="N59" i="25"/>
  <c r="G39" i="25"/>
  <c r="N61" i="25"/>
  <c r="N45" i="25"/>
  <c r="N37" i="25"/>
  <c r="N29" i="25"/>
  <c r="N94" i="25"/>
  <c r="N84" i="25"/>
  <c r="N77" i="25"/>
  <c r="G72" i="25"/>
  <c r="N69" i="25"/>
  <c r="G64" i="25"/>
  <c r="N22" i="25"/>
  <c r="G62" i="25"/>
  <c r="N56" i="25"/>
  <c r="G54" i="25"/>
  <c r="G34" i="25"/>
  <c r="N17" i="25"/>
  <c r="N93" i="25"/>
  <c r="G91" i="25"/>
  <c r="G61" i="25"/>
  <c r="G53" i="25"/>
  <c r="G31" i="25"/>
  <c r="N88" i="25"/>
  <c r="N95" i="25"/>
  <c r="G90" i="25"/>
  <c r="G89" i="25"/>
  <c r="N87" i="25"/>
  <c r="N79" i="25"/>
  <c r="N76" i="25"/>
  <c r="N75" i="25"/>
  <c r="G73" i="25"/>
  <c r="N68" i="25"/>
  <c r="G66" i="25"/>
  <c r="G65" i="25"/>
  <c r="G50" i="25"/>
  <c r="G49" i="25"/>
  <c r="N28" i="25"/>
  <c r="N25" i="25"/>
  <c r="N24" i="25"/>
  <c r="N21" i="25"/>
  <c r="N20" i="25"/>
  <c r="G82" i="25"/>
  <c r="G60" i="25"/>
  <c r="N58" i="25"/>
  <c r="N57" i="25"/>
  <c r="G52" i="25"/>
  <c r="G44" i="25"/>
  <c r="N42" i="25"/>
  <c r="N41" i="25"/>
  <c r="G37" i="25"/>
  <c r="G36" i="25"/>
  <c r="G33" i="25"/>
  <c r="G32" i="25"/>
  <c r="G29" i="25"/>
  <c r="M90" i="25"/>
  <c r="N90" i="25" s="1"/>
  <c r="M83" i="25"/>
  <c r="N83" i="25" s="1"/>
  <c r="M74" i="25"/>
  <c r="N74" i="25" s="1"/>
  <c r="M55" i="25"/>
  <c r="N55" i="25" s="1"/>
  <c r="M49" i="25"/>
  <c r="N49" i="25" s="1"/>
  <c r="M47" i="25"/>
  <c r="N47" i="25" s="1"/>
  <c r="M43" i="25"/>
  <c r="N43" i="25" s="1"/>
  <c r="M27" i="25"/>
  <c r="N27" i="25" s="1"/>
  <c r="M23" i="25"/>
  <c r="N23" i="25" s="1"/>
  <c r="M19" i="25"/>
  <c r="M35" i="25"/>
  <c r="N35" i="25" s="1"/>
  <c r="N19" i="25" l="1"/>
</calcChain>
</file>

<file path=xl/sharedStrings.xml><?xml version="1.0" encoding="utf-8"?>
<sst xmlns="http://schemas.openxmlformats.org/spreadsheetml/2006/main" count="118" uniqueCount="114">
  <si>
    <t>TRƯỜNG ĐẠI HỌC SƯ PHẠM KỸ THUẬT TP. HCM</t>
  </si>
  <si>
    <r>
      <t>BAN Q</t>
    </r>
    <r>
      <rPr>
        <b/>
        <u/>
        <sz val="13"/>
        <rFont val="Times New Roman"/>
        <family val="1"/>
      </rPr>
      <t>UẢN LÝ KÝ T</t>
    </r>
    <r>
      <rPr>
        <b/>
        <sz val="13"/>
        <rFont val="Times New Roman"/>
        <family val="1"/>
      </rPr>
      <t>ÚC XÁ</t>
    </r>
  </si>
  <si>
    <t xml:space="preserve">  DANH SÁCH NỘP TIỀN ĐIỆN NƯỚC SINH HOẠT  CƠ SỞ I</t>
  </si>
  <si>
    <t xml:space="preserve">Giá tiền điện sinh hoạt: </t>
  </si>
  <si>
    <t>0-&gt;100 kw/h</t>
  </si>
  <si>
    <t>401-&gt;600 kw/h</t>
  </si>
  <si>
    <t>101-&gt;200 kw/h</t>
  </si>
  <si>
    <t>601-&gt;800kw/h</t>
  </si>
  <si>
    <t>201-&gt;400 kw/h</t>
  </si>
  <si>
    <t>801-&gt;…..kw/h</t>
  </si>
  <si>
    <t>Giá tiền nước theo công văn số: 1376/CNTĐ-TCHC của Công ty CP cấp nước Thủ Đức:</t>
  </si>
  <si>
    <t>Giá tiền nước trong định mức: 4 m3 /SV x 6.000đ</t>
  </si>
  <si>
    <r>
      <t>Giá tiền nước vượt định mức: 1 m</t>
    </r>
    <r>
      <rPr>
        <vertAlign val="superscript"/>
        <sz val="13"/>
        <rFont val="Times New Roman"/>
        <family val="1"/>
      </rPr>
      <t>3</t>
    </r>
    <r>
      <rPr>
        <sz val="13"/>
        <rFont val="Times New Roman"/>
        <family val="1"/>
      </rPr>
      <t xml:space="preserve">  x 13.000đ</t>
    </r>
  </si>
  <si>
    <t>Phòng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</si>
  <si>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</si>
  <si>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</si>
  <si>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</si>
  <si>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</si>
  <si>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</si>
  <si>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</si>
  <si>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</t>
  </si>
  <si>
    <t>VAT</t>
  </si>
  <si>
    <t>Trong định mức</t>
  </si>
  <si>
    <t>Vượt định mức</t>
  </si>
  <si>
    <t>D101</t>
  </si>
  <si>
    <t>D102</t>
  </si>
  <si>
    <t>D 103</t>
  </si>
  <si>
    <t>D 104</t>
  </si>
  <si>
    <t>D 105</t>
  </si>
  <si>
    <t>D 106</t>
  </si>
  <si>
    <t>D 107</t>
  </si>
  <si>
    <t>D 108</t>
  </si>
  <si>
    <t>D 109</t>
  </si>
  <si>
    <t>D 110</t>
  </si>
  <si>
    <t>D 111</t>
  </si>
  <si>
    <t>D 112</t>
  </si>
  <si>
    <t>D 113</t>
  </si>
  <si>
    <t>D 114</t>
  </si>
  <si>
    <t>D 115</t>
  </si>
  <si>
    <t>D 116</t>
  </si>
  <si>
    <t>D 117</t>
  </si>
  <si>
    <t>D 118</t>
  </si>
  <si>
    <t>D 119</t>
  </si>
  <si>
    <t>D 120</t>
  </si>
  <si>
    <t>D 201</t>
  </si>
  <si>
    <t>D 202</t>
  </si>
  <si>
    <t>D 203</t>
  </si>
  <si>
    <t>D 204</t>
  </si>
  <si>
    <t>D 205</t>
  </si>
  <si>
    <t>D 206</t>
  </si>
  <si>
    <t>D 207</t>
  </si>
  <si>
    <t>D 208</t>
  </si>
  <si>
    <t>D 209</t>
  </si>
  <si>
    <t>D 210</t>
  </si>
  <si>
    <t>D 211</t>
  </si>
  <si>
    <t>D 212</t>
  </si>
  <si>
    <t>D 213</t>
  </si>
  <si>
    <t>D 214</t>
  </si>
  <si>
    <t>D 215</t>
  </si>
  <si>
    <t>D 216</t>
  </si>
  <si>
    <t>D 217</t>
  </si>
  <si>
    <t>D 218</t>
  </si>
  <si>
    <t>D 219</t>
  </si>
  <si>
    <t>D 220</t>
  </si>
  <si>
    <t>D 301</t>
  </si>
  <si>
    <t>D 302</t>
  </si>
  <si>
    <t>D 303</t>
  </si>
  <si>
    <t>D 304</t>
  </si>
  <si>
    <t>D 305</t>
  </si>
  <si>
    <t>D 306</t>
  </si>
  <si>
    <t>D 307</t>
  </si>
  <si>
    <t>D 308</t>
  </si>
  <si>
    <t>D 309</t>
  </si>
  <si>
    <t>D 310</t>
  </si>
  <si>
    <t>D 311</t>
  </si>
  <si>
    <t>D 312</t>
  </si>
  <si>
    <t>D 313</t>
  </si>
  <si>
    <t>D 314</t>
  </si>
  <si>
    <t>D 315</t>
  </si>
  <si>
    <t>D 316</t>
  </si>
  <si>
    <t>D 317</t>
  </si>
  <si>
    <t>D 318</t>
  </si>
  <si>
    <t>D 319</t>
  </si>
  <si>
    <t>D 320</t>
  </si>
  <si>
    <t>D 401</t>
  </si>
  <si>
    <t>D 402</t>
  </si>
  <si>
    <t>D 403</t>
  </si>
  <si>
    <t>D 404</t>
  </si>
  <si>
    <t>D 405</t>
  </si>
  <si>
    <t>D 406</t>
  </si>
  <si>
    <t>D 407</t>
  </si>
  <si>
    <t>D 408</t>
  </si>
  <si>
    <t>D 409</t>
  </si>
  <si>
    <t>D 410</t>
  </si>
  <si>
    <t>D 411</t>
  </si>
  <si>
    <t>D 412</t>
  </si>
  <si>
    <t>D 413</t>
  </si>
  <si>
    <t>D 414</t>
  </si>
  <si>
    <t>D 415</t>
  </si>
  <si>
    <t>D 416</t>
  </si>
  <si>
    <t>D 417</t>
  </si>
  <si>
    <t>D 418</t>
  </si>
  <si>
    <t>D 419</t>
  </si>
  <si>
    <t>D 420</t>
  </si>
  <si>
    <t>Tiền nộp đã có thuế</t>
  </si>
  <si>
    <t>1.549đ</t>
  </si>
  <si>
    <t>1.600đ</t>
  </si>
  <si>
    <t>1.858đ</t>
  </si>
  <si>
    <t>2.340đ</t>
  </si>
  <si>
    <t>2.615đ</t>
  </si>
  <si>
    <t>2.701đ</t>
  </si>
  <si>
    <t>34032(90)</t>
  </si>
  <si>
    <t>Tháng  1/2 tháng 8 năm 2018 (từ ngày  15/08/2018 đến 31/08/2018)</t>
  </si>
  <si>
    <t>340(7)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</si>
</sst>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₫_-;\-* #,##0.00\ _₫_-;_-* &quot;-&quot;??\ _₫_-;_-@_-"/>
    <numFmt numFmtId="164" formatCode="_(* #,##0_);_(* \(#,##0\);_(* &quot;-&quot;??_);_(@_)"/>
  </numFmts>
  <fonts count="25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vertAlign val="superscript"/>
      <sz val="13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Arial"/>
      <family val="2"/>
      <charset val="163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Arial"/>
      <family val="2"/>
      <charset val="163"/>
      <scheme val="minor"/>
    </font>
    <font>
      <sz val="11"/>
      <name val="Arial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164" fontId="9" fillId="0" borderId="8" xfId="2" applyNumberFormat="1" applyFont="1" applyBorder="1" applyAlignment="1">
      <alignment horizontal="center" vertical="center" wrapText="1"/>
    </xf>
    <xf numFmtId="164" fontId="9" fillId="0" borderId="0" xfId="2" applyNumberFormat="1" applyFont="1" applyAlignment="1">
      <alignment horizontal="right"/>
    </xf>
    <xf numFmtId="164" fontId="12" fillId="0" borderId="0" xfId="2" applyNumberFormat="1" applyFont="1" applyAlignment="1">
      <alignment horizontal="right" vertical="center"/>
    </xf>
    <xf numFmtId="164" fontId="12" fillId="0" borderId="0" xfId="2" applyNumberFormat="1" applyFont="1" applyBorder="1" applyAlignment="1">
      <alignment horizontal="right" vertical="center"/>
    </xf>
    <xf numFmtId="164" fontId="7" fillId="0" borderId="0" xfId="2" applyNumberFormat="1" applyFont="1" applyAlignment="1">
      <alignment horizontal="right" vertical="center"/>
    </xf>
    <xf numFmtId="0" fontId="3" fillId="0" borderId="0" xfId="0" applyFont="1" applyAlignment="1"/>
    <xf numFmtId="3" fontId="3" fillId="0" borderId="0" xfId="0" applyNumberFormat="1" applyFont="1" applyAlignment="1"/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3" fontId="4" fillId="0" borderId="0" xfId="0" applyNumberFormat="1" applyFont="1" applyAlignment="1"/>
    <xf numFmtId="0" fontId="7" fillId="0" borderId="0" xfId="0" applyFont="1"/>
    <xf numFmtId="0" fontId="9" fillId="0" borderId="0" xfId="0" applyFont="1" applyAlignment="1"/>
    <xf numFmtId="0" fontId="9" fillId="0" borderId="0" xfId="0" applyFont="1" applyAlignment="1">
      <alignment horizontal="right"/>
    </xf>
    <xf numFmtId="0" fontId="10" fillId="0" borderId="0" xfId="0" applyFont="1" applyAlignment="1"/>
    <xf numFmtId="0" fontId="11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0" fontId="12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12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/>
    <xf numFmtId="3" fontId="8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3" fontId="15" fillId="0" borderId="8" xfId="0" applyNumberFormat="1" applyFont="1" applyFill="1" applyBorder="1" applyAlignment="1">
      <alignment horizontal="right" vertical="center" wrapText="1"/>
    </xf>
    <xf numFmtId="3" fontId="9" fillId="0" borderId="8" xfId="0" applyNumberFormat="1" applyFont="1" applyFill="1" applyBorder="1" applyAlignment="1">
      <alignment horizontal="right" vertical="center" wrapText="1"/>
    </xf>
    <xf numFmtId="3" fontId="9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/>
    <xf numFmtId="3" fontId="7" fillId="0" borderId="0" xfId="0" applyNumberFormat="1" applyFont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17" fillId="2" borderId="0" xfId="0" applyFont="1" applyFill="1" applyAlignment="1"/>
    <xf numFmtId="0" fontId="16" fillId="2" borderId="0" xfId="0" applyFont="1" applyFill="1" applyAlignment="1">
      <alignment horizontal="right"/>
    </xf>
    <xf numFmtId="0" fontId="19" fillId="2" borderId="0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3" fontId="9" fillId="0" borderId="11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21" fillId="0" borderId="8" xfId="0" applyNumberFormat="1" applyFont="1" applyFill="1" applyBorder="1" applyAlignment="1">
      <alignment horizontal="right" vertical="center" wrapText="1"/>
    </xf>
    <xf numFmtId="0" fontId="23" fillId="0" borderId="0" xfId="0" applyFont="1"/>
    <xf numFmtId="3" fontId="24" fillId="0" borderId="0" xfId="0" applyNumberFormat="1" applyFont="1"/>
    <xf numFmtId="0" fontId="24" fillId="0" borderId="0" xfId="0" applyFont="1"/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9" fillId="0" borderId="8" xfId="0" applyFont="1" applyBorder="1" applyAlignment="1" applyProtection="1">
      <alignment horizontal="center" vertical="center"/>
      <protection hidden="1"/>
    </xf>
    <xf numFmtId="0" fontId="14" fillId="0" borderId="8" xfId="3" applyFont="1" applyBorder="1" applyProtection="1">
      <protection hidden="1"/>
    </xf>
    <xf numFmtId="164" fontId="15" fillId="0" borderId="8" xfId="2" applyNumberFormat="1" applyFont="1" applyFill="1" applyBorder="1" applyAlignment="1" applyProtection="1">
      <alignment horizontal="right" vertical="center" wrapText="1"/>
      <protection hidden="1"/>
    </xf>
    <xf numFmtId="3" fontId="15" fillId="0" borderId="8" xfId="0" applyNumberFormat="1" applyFont="1" applyFill="1" applyBorder="1" applyAlignment="1" applyProtection="1">
      <alignment vertical="center" wrapText="1"/>
      <protection hidden="1"/>
    </xf>
    <xf numFmtId="0" fontId="14" fillId="0" borderId="8" xfId="6" applyFont="1" applyFill="1" applyBorder="1" applyProtection="1">
      <protection hidden="1"/>
    </xf>
    <xf numFmtId="1" fontId="15" fillId="0" borderId="8" xfId="0" applyNumberFormat="1" applyFont="1" applyFill="1" applyBorder="1" applyAlignment="1" applyProtection="1">
      <alignment horizontal="right" vertical="center" wrapText="1"/>
      <protection hidden="1"/>
    </xf>
    <xf numFmtId="3" fontId="15" fillId="0" borderId="8" xfId="0" applyNumberFormat="1" applyFont="1" applyFill="1" applyBorder="1" applyAlignment="1" applyProtection="1">
      <alignment horizontal="right" vertical="center" wrapText="1"/>
      <protection hidden="1"/>
    </xf>
    <xf numFmtId="1" fontId="15" fillId="0" borderId="8" xfId="0" applyNumberFormat="1" applyFont="1" applyFill="1" applyBorder="1" applyAlignment="1" applyProtection="1">
      <alignment horizontal="center" vertical="center" wrapText="1"/>
      <protection hidden="1"/>
    </xf>
    <xf numFmtId="3" fontId="17" fillId="2" borderId="8" xfId="0" applyNumberFormat="1" applyFont="1" applyFill="1" applyBorder="1" applyAlignment="1" applyProtection="1">
      <alignment horizontal="right" vertical="center" wrapText="1"/>
      <protection hidden="1"/>
    </xf>
    <xf numFmtId="0" fontId="9" fillId="0" borderId="8" xfId="0" applyFont="1" applyFill="1" applyBorder="1" applyAlignment="1" applyProtection="1">
      <alignment horizontal="center" vertical="center"/>
      <protection hidden="1"/>
    </xf>
    <xf numFmtId="0" fontId="7" fillId="0" borderId="8" xfId="3" applyFont="1" applyFill="1" applyBorder="1" applyProtection="1">
      <protection hidden="1"/>
    </xf>
    <xf numFmtId="0" fontId="7" fillId="0" borderId="8" xfId="6" applyFont="1" applyFill="1" applyBorder="1" applyProtection="1">
      <protection hidden="1"/>
    </xf>
    <xf numFmtId="0" fontId="21" fillId="0" borderId="8" xfId="0" applyFont="1" applyFill="1" applyBorder="1" applyAlignment="1" applyProtection="1">
      <alignment horizontal="center" vertical="center"/>
      <protection hidden="1"/>
    </xf>
    <xf numFmtId="0" fontId="22" fillId="0" borderId="8" xfId="3" applyFont="1" applyFill="1" applyBorder="1" applyProtection="1">
      <protection hidden="1"/>
    </xf>
    <xf numFmtId="164" fontId="21" fillId="0" borderId="8" xfId="2" applyNumberFormat="1" applyFont="1" applyFill="1" applyBorder="1" applyAlignment="1" applyProtection="1">
      <alignment horizontal="right" vertical="center" wrapText="1"/>
      <protection hidden="1"/>
    </xf>
    <xf numFmtId="3" fontId="21" fillId="0" borderId="8" xfId="0" applyNumberFormat="1" applyFont="1" applyFill="1" applyBorder="1" applyAlignment="1" applyProtection="1">
      <alignment vertical="center" wrapText="1"/>
      <protection hidden="1"/>
    </xf>
    <xf numFmtId="0" fontId="22" fillId="0" borderId="8" xfId="6" applyFont="1" applyFill="1" applyBorder="1" applyProtection="1">
      <protection hidden="1"/>
    </xf>
    <xf numFmtId="1" fontId="21" fillId="0" borderId="8" xfId="0" applyNumberFormat="1" applyFont="1" applyFill="1" applyBorder="1" applyAlignment="1" applyProtection="1">
      <alignment horizontal="right" vertical="center" wrapText="1"/>
      <protection hidden="1"/>
    </xf>
    <xf numFmtId="3" fontId="21" fillId="0" borderId="8" xfId="0" applyNumberFormat="1" applyFont="1" applyFill="1" applyBorder="1" applyAlignment="1" applyProtection="1">
      <alignment horizontal="right" vertical="center" wrapText="1"/>
      <protection hidden="1"/>
    </xf>
    <xf numFmtId="1" fontId="21" fillId="0" borderId="8" xfId="0" applyNumberFormat="1" applyFont="1" applyFill="1" applyBorder="1" applyAlignment="1" applyProtection="1">
      <alignment horizontal="center" vertical="center" wrapText="1"/>
      <protection hidden="1"/>
    </xf>
    <xf numFmtId="3" fontId="21" fillId="2" borderId="8" xfId="0" applyNumberFormat="1" applyFont="1" applyFill="1" applyBorder="1" applyAlignment="1" applyProtection="1">
      <alignment horizontal="right" vertical="center" wrapText="1"/>
      <protection hidden="1"/>
    </xf>
    <xf numFmtId="3" fontId="9" fillId="0" borderId="8" xfId="0" applyNumberFormat="1" applyFont="1" applyFill="1" applyBorder="1" applyAlignment="1" applyProtection="1">
      <alignment vertical="center" wrapText="1"/>
      <protection hidden="1"/>
    </xf>
    <xf numFmtId="1" fontId="9" fillId="0" borderId="8" xfId="0" applyNumberFormat="1" applyFont="1" applyFill="1" applyBorder="1" applyAlignment="1" applyProtection="1">
      <alignment horizontal="right" vertical="center" wrapText="1"/>
      <protection hidden="1"/>
    </xf>
    <xf numFmtId="3" fontId="9" fillId="0" borderId="8" xfId="0" applyNumberFormat="1" applyFont="1" applyFill="1" applyBorder="1" applyAlignment="1" applyProtection="1">
      <alignment horizontal="right" vertical="center" wrapText="1"/>
      <protection hidden="1"/>
    </xf>
    <xf numFmtId="1" fontId="9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8" xfId="3" applyFont="1" applyFill="1" applyBorder="1" applyAlignment="1" applyProtection="1">
      <alignment horizontal="right" vertical="center"/>
      <protection hidden="1"/>
    </xf>
    <xf numFmtId="0" fontId="7" fillId="0" borderId="8" xfId="6" applyFont="1" applyFill="1" applyBorder="1" applyAlignment="1" applyProtection="1">
      <alignment horizontal="right" vertical="center"/>
      <protection hidden="1"/>
    </xf>
    <xf numFmtId="0" fontId="7" fillId="0" borderId="11" xfId="6" applyFont="1" applyFill="1" applyBorder="1" applyProtection="1">
      <protection hidden="1"/>
    </xf>
    <xf numFmtId="0" fontId="7" fillId="0" borderId="8" xfId="6" applyFont="1" applyFill="1" applyBorder="1" applyAlignment="1" applyProtection="1">
      <alignment horizontal="right"/>
      <protection hidden="1"/>
    </xf>
    <xf numFmtId="0" fontId="7" fillId="0" borderId="8" xfId="3" applyFont="1" applyBorder="1" applyProtection="1">
      <protection hidden="1"/>
    </xf>
    <xf numFmtId="0" fontId="7" fillId="0" borderId="8" xfId="6" applyFont="1" applyBorder="1" applyProtection="1">
      <protection hidden="1"/>
    </xf>
    <xf numFmtId="0" fontId="14" fillId="0" borderId="8" xfId="6" applyFont="1" applyBorder="1" applyProtection="1">
      <protection hidden="1"/>
    </xf>
  </cellXfs>
  <cellStyles count="9">
    <cellStyle name="Comma 2" xfId="2"/>
    <cellStyle name="Comma 2 2" xfId="5"/>
    <cellStyle name="Comma 2 3" xfId="8"/>
    <cellStyle name="Normal" xfId="0" builtinId="0"/>
    <cellStyle name="Normal 2" xfId="1"/>
    <cellStyle name="Normal 2 2" xfId="3"/>
    <cellStyle name="Normal 2 2 2" xfId="4"/>
    <cellStyle name="Normal 2 2 3" xfId="7"/>
    <cellStyle name="Normal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tabSelected="1" topLeftCell="A9" workbookViewId="0">
      <selection activeCell="I21" sqref="I21:I22"/>
    </sheetView>
  </sheetViews>
  <sheetFormatPr defaultRowHeight="14.25" x14ac:dyDescent="0.2"/>
  <cols>
    <col min="1" max="1" width="8.25" customWidth="1"/>
    <col min="2" max="2" width="7.875" customWidth="1"/>
    <col min="3" max="3" width="8.625" customWidth="1"/>
    <col min="4" max="4" width="8.125" customWidth="1"/>
    <col min="5" max="5" width="11" customWidth="1"/>
    <col min="6" max="6" width="10" customWidth="1"/>
    <col min="7" max="7" width="10.75" customWidth="1"/>
    <col min="8" max="8" width="8.875" customWidth="1"/>
    <col min="9" max="9" width="8" customWidth="1"/>
    <col min="10" max="10" width="6.875" customWidth="1"/>
    <col min="11" max="11" width="6.25" customWidth="1"/>
    <col min="12" max="12" width="6.125" customWidth="1"/>
    <col min="13" max="13" width="10.375" customWidth="1"/>
    <col min="14" max="14" width="10.625" customWidth="1"/>
    <col min="15" max="17" width="9.125" hidden="1" customWidth="1"/>
    <col min="18" max="18" width="10.125" bestFit="1" customWidth="1"/>
  </cols>
  <sheetData>
    <row r="1" spans="1:17" ht="16.5" x14ac:dyDescent="0.25">
      <c r="A1" s="61" t="s">
        <v>0</v>
      </c>
      <c r="B1" s="61"/>
      <c r="C1" s="61"/>
      <c r="D1" s="61"/>
      <c r="E1" s="61"/>
      <c r="F1" s="61"/>
      <c r="G1" s="57"/>
      <c r="H1" s="6"/>
      <c r="I1" s="7"/>
      <c r="J1" s="8"/>
      <c r="K1" s="9"/>
      <c r="L1" s="10"/>
      <c r="M1" s="11"/>
      <c r="N1" s="40"/>
      <c r="O1" s="11"/>
      <c r="P1" s="11"/>
      <c r="Q1" s="11"/>
    </row>
    <row r="2" spans="1:17" ht="16.5" x14ac:dyDescent="0.25">
      <c r="A2" s="62" t="s">
        <v>1</v>
      </c>
      <c r="B2" s="62"/>
      <c r="C2" s="62"/>
      <c r="D2" s="62"/>
      <c r="E2" s="62"/>
      <c r="F2" s="62"/>
      <c r="G2" s="58"/>
      <c r="H2" s="12"/>
      <c r="I2" s="13"/>
      <c r="J2" s="8"/>
      <c r="K2" s="9"/>
      <c r="L2" s="10"/>
      <c r="M2" s="11"/>
      <c r="N2" s="40"/>
      <c r="O2" s="11"/>
      <c r="P2" s="11"/>
      <c r="Q2" s="11"/>
    </row>
    <row r="3" spans="1:17" ht="16.5" x14ac:dyDescent="0.25">
      <c r="A3" s="59"/>
      <c r="B3" s="59"/>
      <c r="C3" s="59"/>
      <c r="D3" s="59"/>
      <c r="E3" s="59"/>
      <c r="F3" s="59"/>
      <c r="G3" s="59"/>
      <c r="H3" s="12"/>
      <c r="I3" s="13"/>
      <c r="J3" s="8"/>
      <c r="K3" s="9"/>
      <c r="L3" s="10"/>
      <c r="M3" s="11"/>
      <c r="N3" s="40"/>
      <c r="O3" s="11"/>
      <c r="P3" s="11"/>
      <c r="Q3" s="11"/>
    </row>
    <row r="4" spans="1:17" ht="16.5" x14ac:dyDescent="0.25">
      <c r="A4" s="59"/>
      <c r="B4" s="59"/>
      <c r="C4" s="59"/>
      <c r="D4" s="59"/>
      <c r="E4" s="59"/>
      <c r="F4" s="59"/>
      <c r="G4" s="59"/>
      <c r="H4" s="12"/>
      <c r="I4" s="13"/>
      <c r="J4" s="8"/>
      <c r="K4" s="9"/>
      <c r="L4" s="10"/>
      <c r="M4" s="11"/>
      <c r="N4" s="40"/>
      <c r="O4" s="11"/>
      <c r="P4" s="11"/>
      <c r="Q4" s="11"/>
    </row>
    <row r="5" spans="1:17" ht="20.25" x14ac:dyDescent="0.3">
      <c r="A5" s="63" t="s">
        <v>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</row>
    <row r="6" spans="1:17" ht="18.75" x14ac:dyDescent="0.3">
      <c r="A6" s="64" t="s">
        <v>112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1:17" ht="18.75" x14ac:dyDescent="0.3">
      <c r="A7" s="51"/>
      <c r="B7" s="14"/>
      <c r="C7" s="54"/>
      <c r="D7" s="2"/>
      <c r="E7" s="15"/>
      <c r="F7" s="15"/>
      <c r="G7" s="15"/>
      <c r="H7" s="15"/>
      <c r="I7" s="15"/>
      <c r="J7" s="16"/>
      <c r="K7" s="16"/>
      <c r="L7" s="15"/>
      <c r="M7" s="15"/>
      <c r="N7" s="41"/>
      <c r="O7" s="15"/>
      <c r="P7" s="15"/>
      <c r="Q7" s="15"/>
    </row>
    <row r="8" spans="1:17" ht="18.75" x14ac:dyDescent="0.3">
      <c r="A8" s="61" t="s">
        <v>3</v>
      </c>
      <c r="B8" s="61"/>
      <c r="C8" s="61"/>
      <c r="D8" s="61"/>
      <c r="E8" s="11"/>
      <c r="F8" s="17" t="s">
        <v>4</v>
      </c>
      <c r="G8" s="17"/>
      <c r="H8" s="17"/>
      <c r="I8" s="18" t="s">
        <v>105</v>
      </c>
      <c r="J8" s="19"/>
      <c r="K8" s="18"/>
      <c r="L8" s="17" t="s">
        <v>5</v>
      </c>
      <c r="M8" s="17"/>
      <c r="N8" s="42" t="s">
        <v>108</v>
      </c>
      <c r="O8" s="18"/>
      <c r="P8" s="20"/>
      <c r="Q8" s="20"/>
    </row>
    <row r="9" spans="1:17" ht="18.75" x14ac:dyDescent="0.3">
      <c r="A9" s="51"/>
      <c r="B9" s="21"/>
      <c r="C9" s="21"/>
      <c r="D9" s="3"/>
      <c r="E9" s="20"/>
      <c r="F9" s="17" t="s">
        <v>6</v>
      </c>
      <c r="G9" s="17"/>
      <c r="H9" s="17"/>
      <c r="I9" s="18" t="s">
        <v>106</v>
      </c>
      <c r="J9" s="19"/>
      <c r="K9" s="18"/>
      <c r="L9" s="17" t="s">
        <v>7</v>
      </c>
      <c r="M9" s="17"/>
      <c r="N9" s="42" t="s">
        <v>109</v>
      </c>
      <c r="O9" s="18"/>
      <c r="P9" s="20"/>
      <c r="Q9" s="20"/>
    </row>
    <row r="10" spans="1:17" ht="18.75" x14ac:dyDescent="0.3">
      <c r="A10" s="51"/>
      <c r="B10" s="21"/>
      <c r="C10" s="21"/>
      <c r="D10" s="3"/>
      <c r="E10" s="20"/>
      <c r="F10" s="17" t="s">
        <v>8</v>
      </c>
      <c r="G10" s="17"/>
      <c r="H10" s="17"/>
      <c r="I10" s="18" t="s">
        <v>107</v>
      </c>
      <c r="J10" s="19"/>
      <c r="K10" s="18"/>
      <c r="L10" s="17" t="s">
        <v>9</v>
      </c>
      <c r="M10" s="17"/>
      <c r="N10" s="42" t="s">
        <v>110</v>
      </c>
      <c r="O10" s="18"/>
      <c r="P10" s="20"/>
      <c r="Q10" s="20"/>
    </row>
    <row r="11" spans="1:17" ht="16.5" x14ac:dyDescent="0.25">
      <c r="A11" s="60" t="s">
        <v>10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"/>
      <c r="P11" s="6"/>
      <c r="Q11" s="6"/>
    </row>
    <row r="12" spans="1:17" ht="16.5" x14ac:dyDescent="0.25">
      <c r="A12" s="60" t="s">
        <v>11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11"/>
      <c r="P12" s="11"/>
      <c r="Q12" s="11"/>
    </row>
    <row r="13" spans="1:17" ht="19.5" x14ac:dyDescent="0.25">
      <c r="A13" s="67" t="s">
        <v>12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22"/>
      <c r="P13" s="22"/>
      <c r="Q13" s="22"/>
    </row>
    <row r="14" spans="1:17" ht="18.75" x14ac:dyDescent="0.3">
      <c r="A14" s="51"/>
      <c r="B14" s="23"/>
      <c r="C14" s="23"/>
      <c r="D14" s="4"/>
      <c r="E14" s="24"/>
      <c r="F14" s="24"/>
      <c r="G14" s="24"/>
      <c r="H14" s="23"/>
      <c r="I14" s="25"/>
      <c r="J14" s="26"/>
      <c r="K14" s="27"/>
      <c r="L14" s="28"/>
      <c r="M14" s="24"/>
      <c r="N14" s="43"/>
      <c r="O14" s="24"/>
      <c r="P14" s="24"/>
      <c r="Q14" s="24"/>
    </row>
    <row r="15" spans="1:17" ht="15.75" x14ac:dyDescent="0.2">
      <c r="A15" s="68" t="s">
        <v>13</v>
      </c>
      <c r="B15" s="70" t="s">
        <v>14</v>
      </c>
      <c r="C15" s="71"/>
      <c r="D15" s="71"/>
      <c r="E15" s="71"/>
      <c r="F15" s="71"/>
      <c r="G15" s="72"/>
      <c r="H15" s="70" t="s">
        <v>15</v>
      </c>
      <c r="I15" s="71"/>
      <c r="J15" s="71"/>
      <c r="K15" s="71"/>
      <c r="L15" s="71"/>
      <c r="M15" s="72"/>
      <c r="N15" s="73" t="s">
        <v>16</v>
      </c>
      <c r="O15" s="29"/>
      <c r="P15" s="29"/>
      <c r="Q15" s="29"/>
    </row>
    <row r="16" spans="1:17" ht="47.25" x14ac:dyDescent="0.2">
      <c r="A16" s="69"/>
      <c r="B16" s="30" t="s">
        <v>17</v>
      </c>
      <c r="C16" s="31" t="s">
        <v>18</v>
      </c>
      <c r="D16" s="1" t="s">
        <v>19</v>
      </c>
      <c r="E16" s="53" t="s">
        <v>20</v>
      </c>
      <c r="F16" s="52" t="s">
        <v>21</v>
      </c>
      <c r="G16" s="44" t="s">
        <v>104</v>
      </c>
      <c r="H16" s="56" t="s">
        <v>17</v>
      </c>
      <c r="I16" s="31" t="s">
        <v>18</v>
      </c>
      <c r="J16" s="32" t="s">
        <v>19</v>
      </c>
      <c r="K16" s="33" t="s">
        <v>22</v>
      </c>
      <c r="L16" s="33" t="s">
        <v>23</v>
      </c>
      <c r="M16" s="56" t="s">
        <v>20</v>
      </c>
      <c r="N16" s="74"/>
      <c r="O16" s="34"/>
      <c r="P16" s="34"/>
      <c r="Q16" s="34"/>
    </row>
    <row r="17" spans="1:18" ht="15.75" x14ac:dyDescent="0.25">
      <c r="A17" s="75" t="s">
        <v>24</v>
      </c>
      <c r="B17" s="76">
        <v>31245</v>
      </c>
      <c r="C17" s="76">
        <v>31322</v>
      </c>
      <c r="D17" s="77">
        <f>C17-B17</f>
        <v>77</v>
      </c>
      <c r="E17" s="78">
        <f>ROUND(IF(D17&gt;800,(D17-800)*2701+2615*200+2340*200+1858*200+1600*100+100*1549,IF(D17&gt;600,(D17-600)*2615+200*2340+200*1858+100*1600+100*1549,IF(D17&gt;400,(D17-400)*2340+200*1858+100*1600+100*1549,IF(D17&gt;200,(D17-200)*1858+100*1600+100*1549,IF(D17&gt;100,(D17-100)*1600+100*1549,D17*1549))))),-1)</f>
        <v>119270</v>
      </c>
      <c r="F17" s="78">
        <f>ROUND(E17*10%,-1)</f>
        <v>11930</v>
      </c>
      <c r="G17" s="78">
        <f>E17+F17</f>
        <v>131200</v>
      </c>
      <c r="H17" s="79">
        <v>7925</v>
      </c>
      <c r="I17" s="79">
        <v>7936</v>
      </c>
      <c r="J17" s="80">
        <f>I17-H17</f>
        <v>11</v>
      </c>
      <c r="K17" s="81">
        <f>IF(J17&lt;=32,J17,32)</f>
        <v>11</v>
      </c>
      <c r="L17" s="82">
        <f>IF(J17&gt;32,J17-32,0)</f>
        <v>0</v>
      </c>
      <c r="M17" s="81">
        <f>ROUND((K17*6000+L17*13000),-1)</f>
        <v>66000</v>
      </c>
      <c r="N17" s="83">
        <f>ROUND(E17+F17+M17,-1)</f>
        <v>197200</v>
      </c>
      <c r="O17" s="35">
        <v>2100</v>
      </c>
      <c r="P17" s="35">
        <v>11</v>
      </c>
      <c r="Q17" s="35">
        <f>ROUND(O17*P17,-3)</f>
        <v>23000</v>
      </c>
    </row>
    <row r="18" spans="1:18" ht="15.75" x14ac:dyDescent="0.25">
      <c r="A18" s="75" t="s">
        <v>25</v>
      </c>
      <c r="B18" s="76">
        <v>35902</v>
      </c>
      <c r="C18" s="76">
        <v>35964</v>
      </c>
      <c r="D18" s="77">
        <f t="shared" ref="D18:D81" si="0">C18-B18</f>
        <v>62</v>
      </c>
      <c r="E18" s="78">
        <f t="shared" ref="E18:E81" si="1">ROUND(IF(D18&gt;800,(D18-800)*2701+2615*200+2340*200+1858*200+1600*100+100*1549,IF(D18&gt;600,(D18-600)*2615+200*2340+200*1858+100*1600+100*1549,IF(D18&gt;400,(D18-400)*2340+200*1858+100*1600+100*1549,IF(D18&gt;200,(D18-200)*1858+100*1600+100*1549,IF(D18&gt;100,(D18-100)*1600+100*1549,D18*1549))))),-1)</f>
        <v>96040</v>
      </c>
      <c r="F18" s="78">
        <f t="shared" ref="F18:F81" si="2">ROUND(E18*10%,-1)</f>
        <v>9600</v>
      </c>
      <c r="G18" s="78">
        <f t="shared" ref="G18:G81" si="3">E18+F18</f>
        <v>105640</v>
      </c>
      <c r="H18" s="79">
        <v>830</v>
      </c>
      <c r="I18" s="79">
        <v>842</v>
      </c>
      <c r="J18" s="80">
        <f t="shared" ref="J18:J81" si="4">I18-H18</f>
        <v>12</v>
      </c>
      <c r="K18" s="81">
        <f t="shared" ref="K18:K81" si="5">IF(J18&lt;=32,J18,32)</f>
        <v>12</v>
      </c>
      <c r="L18" s="82">
        <f t="shared" ref="L18:L81" si="6">IF(J18&gt;32,J18-32,0)</f>
        <v>0</v>
      </c>
      <c r="M18" s="81">
        <f t="shared" ref="M18:M81" si="7">ROUND((K18*6000+L18*13000),-1)</f>
        <v>72000</v>
      </c>
      <c r="N18" s="83">
        <f t="shared" ref="N18:N81" si="8">ROUND(E18+F18+M18,-1)</f>
        <v>177640</v>
      </c>
      <c r="O18" s="35">
        <v>2100</v>
      </c>
      <c r="P18" s="35">
        <v>18</v>
      </c>
      <c r="Q18" s="35">
        <v>65000</v>
      </c>
    </row>
    <row r="19" spans="1:18" ht="15.75" x14ac:dyDescent="0.25">
      <c r="A19" s="84" t="s">
        <v>26</v>
      </c>
      <c r="B19" s="85">
        <v>37814</v>
      </c>
      <c r="C19" s="85">
        <v>37844</v>
      </c>
      <c r="D19" s="77">
        <f t="shared" si="0"/>
        <v>30</v>
      </c>
      <c r="E19" s="78">
        <f t="shared" si="1"/>
        <v>46470</v>
      </c>
      <c r="F19" s="78">
        <f t="shared" si="2"/>
        <v>4650</v>
      </c>
      <c r="G19" s="78">
        <f t="shared" si="3"/>
        <v>51120</v>
      </c>
      <c r="H19" s="86">
        <v>580</v>
      </c>
      <c r="I19" s="86">
        <v>588</v>
      </c>
      <c r="J19" s="80">
        <f t="shared" si="4"/>
        <v>8</v>
      </c>
      <c r="K19" s="81">
        <f t="shared" si="5"/>
        <v>8</v>
      </c>
      <c r="L19" s="82">
        <f t="shared" si="6"/>
        <v>0</v>
      </c>
      <c r="M19" s="81">
        <f t="shared" si="7"/>
        <v>48000</v>
      </c>
      <c r="N19" s="83">
        <f t="shared" si="8"/>
        <v>99120</v>
      </c>
      <c r="O19" s="36">
        <v>2100</v>
      </c>
      <c r="P19" s="36">
        <v>52</v>
      </c>
      <c r="Q19" s="36">
        <v>35000</v>
      </c>
      <c r="R19" s="45"/>
    </row>
    <row r="20" spans="1:18" ht="15.75" x14ac:dyDescent="0.25">
      <c r="A20" s="84" t="s">
        <v>27</v>
      </c>
      <c r="B20" s="85">
        <v>3067</v>
      </c>
      <c r="C20" s="85">
        <v>3149</v>
      </c>
      <c r="D20" s="77">
        <f t="shared" si="0"/>
        <v>82</v>
      </c>
      <c r="E20" s="78">
        <f t="shared" si="1"/>
        <v>127020</v>
      </c>
      <c r="F20" s="78">
        <f t="shared" si="2"/>
        <v>12700</v>
      </c>
      <c r="G20" s="78">
        <f t="shared" si="3"/>
        <v>139720</v>
      </c>
      <c r="H20" s="86">
        <v>515</v>
      </c>
      <c r="I20" s="86">
        <v>526</v>
      </c>
      <c r="J20" s="80">
        <f t="shared" si="4"/>
        <v>11</v>
      </c>
      <c r="K20" s="81">
        <f t="shared" si="5"/>
        <v>11</v>
      </c>
      <c r="L20" s="82">
        <f t="shared" si="6"/>
        <v>0</v>
      </c>
      <c r="M20" s="81">
        <f t="shared" si="7"/>
        <v>66000</v>
      </c>
      <c r="N20" s="83">
        <f t="shared" si="8"/>
        <v>205720</v>
      </c>
      <c r="O20" s="36">
        <v>2100</v>
      </c>
      <c r="P20" s="36">
        <v>34</v>
      </c>
      <c r="Q20" s="36">
        <v>10000</v>
      </c>
      <c r="R20" s="45"/>
    </row>
    <row r="21" spans="1:18" ht="15.75" x14ac:dyDescent="0.25">
      <c r="A21" s="84" t="s">
        <v>28</v>
      </c>
      <c r="B21" s="85">
        <v>12180</v>
      </c>
      <c r="C21" s="85">
        <v>12224</v>
      </c>
      <c r="D21" s="77">
        <f t="shared" si="0"/>
        <v>44</v>
      </c>
      <c r="E21" s="78">
        <f t="shared" si="1"/>
        <v>68160</v>
      </c>
      <c r="F21" s="78">
        <f t="shared" si="2"/>
        <v>6820</v>
      </c>
      <c r="G21" s="78">
        <f t="shared" si="3"/>
        <v>74980</v>
      </c>
      <c r="H21" s="86">
        <v>157</v>
      </c>
      <c r="I21" s="86">
        <v>168</v>
      </c>
      <c r="J21" s="80">
        <f t="shared" si="4"/>
        <v>11</v>
      </c>
      <c r="K21" s="81">
        <f t="shared" si="5"/>
        <v>11</v>
      </c>
      <c r="L21" s="82">
        <f t="shared" si="6"/>
        <v>0</v>
      </c>
      <c r="M21" s="81">
        <f t="shared" si="7"/>
        <v>66000</v>
      </c>
      <c r="N21" s="83">
        <f t="shared" si="8"/>
        <v>140980</v>
      </c>
      <c r="O21" s="36">
        <v>2100</v>
      </c>
      <c r="P21" s="36">
        <v>16</v>
      </c>
      <c r="Q21" s="36">
        <v>35000</v>
      </c>
      <c r="R21" s="45"/>
    </row>
    <row r="22" spans="1:18" ht="15.75" x14ac:dyDescent="0.25">
      <c r="A22" s="84" t="s">
        <v>29</v>
      </c>
      <c r="B22" s="85">
        <v>32189</v>
      </c>
      <c r="C22" s="85">
        <v>32247</v>
      </c>
      <c r="D22" s="77">
        <f t="shared" si="0"/>
        <v>58</v>
      </c>
      <c r="E22" s="78">
        <f t="shared" si="1"/>
        <v>89840</v>
      </c>
      <c r="F22" s="78">
        <f t="shared" si="2"/>
        <v>8980</v>
      </c>
      <c r="G22" s="78">
        <f t="shared" si="3"/>
        <v>98820</v>
      </c>
      <c r="H22" s="86">
        <v>2869</v>
      </c>
      <c r="I22" s="86">
        <v>2878</v>
      </c>
      <c r="J22" s="80">
        <f t="shared" si="4"/>
        <v>9</v>
      </c>
      <c r="K22" s="81">
        <f t="shared" si="5"/>
        <v>9</v>
      </c>
      <c r="L22" s="82">
        <f t="shared" si="6"/>
        <v>0</v>
      </c>
      <c r="M22" s="81">
        <f t="shared" si="7"/>
        <v>54000</v>
      </c>
      <c r="N22" s="83">
        <f t="shared" si="8"/>
        <v>152820</v>
      </c>
      <c r="O22" s="36">
        <v>2100</v>
      </c>
      <c r="P22" s="36">
        <v>67</v>
      </c>
      <c r="Q22" s="36">
        <v>60000</v>
      </c>
    </row>
    <row r="23" spans="1:18" ht="15.75" x14ac:dyDescent="0.25">
      <c r="A23" s="84" t="s">
        <v>30</v>
      </c>
      <c r="B23" s="85">
        <v>32532</v>
      </c>
      <c r="C23" s="85">
        <v>32616</v>
      </c>
      <c r="D23" s="77">
        <f t="shared" si="0"/>
        <v>84</v>
      </c>
      <c r="E23" s="78">
        <f t="shared" si="1"/>
        <v>130120</v>
      </c>
      <c r="F23" s="78">
        <f t="shared" si="2"/>
        <v>13010</v>
      </c>
      <c r="G23" s="78">
        <f t="shared" si="3"/>
        <v>143130</v>
      </c>
      <c r="H23" s="86">
        <v>908</v>
      </c>
      <c r="I23" s="86">
        <v>925</v>
      </c>
      <c r="J23" s="80">
        <f t="shared" si="4"/>
        <v>17</v>
      </c>
      <c r="K23" s="81">
        <f t="shared" si="5"/>
        <v>17</v>
      </c>
      <c r="L23" s="82">
        <f t="shared" si="6"/>
        <v>0</v>
      </c>
      <c r="M23" s="81">
        <f t="shared" si="7"/>
        <v>102000</v>
      </c>
      <c r="N23" s="83">
        <f t="shared" si="8"/>
        <v>245130</v>
      </c>
      <c r="O23" s="36">
        <v>2100</v>
      </c>
      <c r="P23" s="36">
        <v>33</v>
      </c>
      <c r="Q23" s="36">
        <v>30000</v>
      </c>
    </row>
    <row r="24" spans="1:18" ht="15.75" x14ac:dyDescent="0.25">
      <c r="A24" s="84" t="s">
        <v>31</v>
      </c>
      <c r="B24" s="85">
        <v>32744</v>
      </c>
      <c r="C24" s="85">
        <v>32830</v>
      </c>
      <c r="D24" s="77">
        <f t="shared" si="0"/>
        <v>86</v>
      </c>
      <c r="E24" s="78">
        <f t="shared" si="1"/>
        <v>133210</v>
      </c>
      <c r="F24" s="78">
        <f t="shared" si="2"/>
        <v>13320</v>
      </c>
      <c r="G24" s="78">
        <f t="shared" si="3"/>
        <v>146530</v>
      </c>
      <c r="H24" s="86">
        <v>84</v>
      </c>
      <c r="I24" s="86">
        <v>99</v>
      </c>
      <c r="J24" s="80">
        <f t="shared" si="4"/>
        <v>15</v>
      </c>
      <c r="K24" s="81">
        <f t="shared" si="5"/>
        <v>15</v>
      </c>
      <c r="L24" s="82">
        <f t="shared" si="6"/>
        <v>0</v>
      </c>
      <c r="M24" s="81">
        <f t="shared" si="7"/>
        <v>90000</v>
      </c>
      <c r="N24" s="83">
        <f t="shared" si="8"/>
        <v>236530</v>
      </c>
      <c r="O24" s="36">
        <v>2100</v>
      </c>
      <c r="P24" s="36">
        <v>11</v>
      </c>
      <c r="Q24" s="36">
        <v>15000</v>
      </c>
    </row>
    <row r="25" spans="1:18" ht="15.75" x14ac:dyDescent="0.25">
      <c r="A25" s="84" t="s">
        <v>32</v>
      </c>
      <c r="B25" s="85">
        <v>34811</v>
      </c>
      <c r="C25" s="85">
        <v>34873</v>
      </c>
      <c r="D25" s="77">
        <f t="shared" si="0"/>
        <v>62</v>
      </c>
      <c r="E25" s="78">
        <f t="shared" si="1"/>
        <v>96040</v>
      </c>
      <c r="F25" s="78">
        <f t="shared" si="2"/>
        <v>9600</v>
      </c>
      <c r="G25" s="78">
        <f t="shared" si="3"/>
        <v>105640</v>
      </c>
      <c r="H25" s="86">
        <v>1532</v>
      </c>
      <c r="I25" s="86">
        <v>1538</v>
      </c>
      <c r="J25" s="80">
        <f t="shared" si="4"/>
        <v>6</v>
      </c>
      <c r="K25" s="81">
        <f t="shared" si="5"/>
        <v>6</v>
      </c>
      <c r="L25" s="82">
        <f t="shared" si="6"/>
        <v>0</v>
      </c>
      <c r="M25" s="81">
        <f t="shared" si="7"/>
        <v>36000</v>
      </c>
      <c r="N25" s="83">
        <f t="shared" si="8"/>
        <v>141640</v>
      </c>
      <c r="O25" s="36">
        <v>2100</v>
      </c>
      <c r="P25" s="36">
        <v>11</v>
      </c>
      <c r="Q25" s="36">
        <v>30000</v>
      </c>
    </row>
    <row r="26" spans="1:18" ht="15.75" x14ac:dyDescent="0.25">
      <c r="A26" s="84" t="s">
        <v>33</v>
      </c>
      <c r="B26" s="85">
        <v>37682</v>
      </c>
      <c r="C26" s="85">
        <v>37725</v>
      </c>
      <c r="D26" s="77">
        <f t="shared" si="0"/>
        <v>43</v>
      </c>
      <c r="E26" s="78">
        <f t="shared" si="1"/>
        <v>66610</v>
      </c>
      <c r="F26" s="78">
        <f t="shared" si="2"/>
        <v>6660</v>
      </c>
      <c r="G26" s="78">
        <f t="shared" si="3"/>
        <v>73270</v>
      </c>
      <c r="H26" s="86">
        <v>2669</v>
      </c>
      <c r="I26" s="86">
        <v>2679</v>
      </c>
      <c r="J26" s="80">
        <f t="shared" si="4"/>
        <v>10</v>
      </c>
      <c r="K26" s="81">
        <f t="shared" si="5"/>
        <v>10</v>
      </c>
      <c r="L26" s="82">
        <f t="shared" si="6"/>
        <v>0</v>
      </c>
      <c r="M26" s="81">
        <f t="shared" si="7"/>
        <v>60000</v>
      </c>
      <c r="N26" s="83">
        <f t="shared" si="8"/>
        <v>133270</v>
      </c>
      <c r="O26" s="36">
        <v>2100</v>
      </c>
      <c r="P26" s="36">
        <v>28</v>
      </c>
      <c r="Q26" s="36">
        <v>20000</v>
      </c>
    </row>
    <row r="27" spans="1:18" ht="15.75" x14ac:dyDescent="0.25">
      <c r="A27" s="84" t="s">
        <v>34</v>
      </c>
      <c r="B27" s="85">
        <v>35069</v>
      </c>
      <c r="C27" s="85">
        <v>35116</v>
      </c>
      <c r="D27" s="77">
        <f t="shared" si="0"/>
        <v>47</v>
      </c>
      <c r="E27" s="78">
        <f t="shared" si="1"/>
        <v>72800</v>
      </c>
      <c r="F27" s="78">
        <f t="shared" si="2"/>
        <v>7280</v>
      </c>
      <c r="G27" s="78">
        <f t="shared" si="3"/>
        <v>80080</v>
      </c>
      <c r="H27" s="86">
        <v>37</v>
      </c>
      <c r="I27" s="86">
        <v>38</v>
      </c>
      <c r="J27" s="80">
        <f t="shared" si="4"/>
        <v>1</v>
      </c>
      <c r="K27" s="81">
        <f t="shared" si="5"/>
        <v>1</v>
      </c>
      <c r="L27" s="82">
        <f t="shared" si="6"/>
        <v>0</v>
      </c>
      <c r="M27" s="81">
        <f t="shared" si="7"/>
        <v>6000</v>
      </c>
      <c r="N27" s="83">
        <f t="shared" si="8"/>
        <v>86080</v>
      </c>
      <c r="O27" s="36">
        <v>2100</v>
      </c>
      <c r="P27" s="36">
        <v>3</v>
      </c>
      <c r="Q27" s="36">
        <v>25000</v>
      </c>
    </row>
    <row r="28" spans="1:18" ht="15.75" x14ac:dyDescent="0.25">
      <c r="A28" s="84" t="s">
        <v>35</v>
      </c>
      <c r="B28" s="85">
        <v>34369</v>
      </c>
      <c r="C28" s="85">
        <v>34416</v>
      </c>
      <c r="D28" s="77">
        <f t="shared" si="0"/>
        <v>47</v>
      </c>
      <c r="E28" s="78">
        <f t="shared" si="1"/>
        <v>72800</v>
      </c>
      <c r="F28" s="78">
        <f t="shared" si="2"/>
        <v>7280</v>
      </c>
      <c r="G28" s="78">
        <f t="shared" si="3"/>
        <v>80080</v>
      </c>
      <c r="H28" s="86">
        <v>5489</v>
      </c>
      <c r="I28" s="86">
        <v>5499</v>
      </c>
      <c r="J28" s="80">
        <f t="shared" si="4"/>
        <v>10</v>
      </c>
      <c r="K28" s="81">
        <f t="shared" si="5"/>
        <v>10</v>
      </c>
      <c r="L28" s="82">
        <f t="shared" si="6"/>
        <v>0</v>
      </c>
      <c r="M28" s="81">
        <f t="shared" si="7"/>
        <v>60000</v>
      </c>
      <c r="N28" s="83">
        <f t="shared" si="8"/>
        <v>140080</v>
      </c>
      <c r="O28" s="36">
        <v>2100</v>
      </c>
      <c r="P28" s="36">
        <v>44</v>
      </c>
      <c r="Q28" s="36">
        <v>25000</v>
      </c>
    </row>
    <row r="29" spans="1:18" ht="15.75" x14ac:dyDescent="0.25">
      <c r="A29" s="84" t="s">
        <v>36</v>
      </c>
      <c r="B29" s="85">
        <v>32068</v>
      </c>
      <c r="C29" s="85">
        <v>32117</v>
      </c>
      <c r="D29" s="77">
        <f t="shared" si="0"/>
        <v>49</v>
      </c>
      <c r="E29" s="78">
        <f t="shared" si="1"/>
        <v>75900</v>
      </c>
      <c r="F29" s="78">
        <f t="shared" si="2"/>
        <v>7590</v>
      </c>
      <c r="G29" s="78">
        <f t="shared" si="3"/>
        <v>83490</v>
      </c>
      <c r="H29" s="86">
        <v>789</v>
      </c>
      <c r="I29" s="86">
        <v>798</v>
      </c>
      <c r="J29" s="80">
        <f t="shared" si="4"/>
        <v>9</v>
      </c>
      <c r="K29" s="81">
        <f t="shared" si="5"/>
        <v>9</v>
      </c>
      <c r="L29" s="82">
        <f t="shared" si="6"/>
        <v>0</v>
      </c>
      <c r="M29" s="81">
        <f t="shared" si="7"/>
        <v>54000</v>
      </c>
      <c r="N29" s="83">
        <f t="shared" si="8"/>
        <v>137490</v>
      </c>
      <c r="O29" s="36">
        <v>2100</v>
      </c>
      <c r="P29" s="36">
        <v>9</v>
      </c>
      <c r="Q29" s="36">
        <v>20000</v>
      </c>
    </row>
    <row r="30" spans="1:18" ht="15.75" x14ac:dyDescent="0.25">
      <c r="A30" s="84" t="s">
        <v>37</v>
      </c>
      <c r="B30" s="85">
        <v>33764</v>
      </c>
      <c r="C30" s="85">
        <v>33806</v>
      </c>
      <c r="D30" s="77">
        <f t="shared" si="0"/>
        <v>42</v>
      </c>
      <c r="E30" s="78">
        <f t="shared" si="1"/>
        <v>65060</v>
      </c>
      <c r="F30" s="78">
        <f t="shared" si="2"/>
        <v>6510</v>
      </c>
      <c r="G30" s="78">
        <f t="shared" si="3"/>
        <v>71570</v>
      </c>
      <c r="H30" s="86">
        <v>959</v>
      </c>
      <c r="I30" s="86">
        <v>970</v>
      </c>
      <c r="J30" s="80">
        <f t="shared" si="4"/>
        <v>11</v>
      </c>
      <c r="K30" s="81">
        <f t="shared" si="5"/>
        <v>11</v>
      </c>
      <c r="L30" s="82">
        <f t="shared" si="6"/>
        <v>0</v>
      </c>
      <c r="M30" s="81">
        <f t="shared" si="7"/>
        <v>66000</v>
      </c>
      <c r="N30" s="83">
        <f t="shared" si="8"/>
        <v>137570</v>
      </c>
      <c r="O30" s="36">
        <v>2100</v>
      </c>
      <c r="P30" s="36">
        <v>32</v>
      </c>
      <c r="Q30" s="36">
        <v>65000</v>
      </c>
    </row>
    <row r="31" spans="1:18" ht="15.75" x14ac:dyDescent="0.25">
      <c r="A31" s="84" t="s">
        <v>38</v>
      </c>
      <c r="B31" s="85">
        <v>27851</v>
      </c>
      <c r="C31" s="85">
        <v>27892</v>
      </c>
      <c r="D31" s="77">
        <f t="shared" si="0"/>
        <v>41</v>
      </c>
      <c r="E31" s="78">
        <f t="shared" si="1"/>
        <v>63510</v>
      </c>
      <c r="F31" s="78">
        <f t="shared" si="2"/>
        <v>6350</v>
      </c>
      <c r="G31" s="78">
        <f t="shared" si="3"/>
        <v>69860</v>
      </c>
      <c r="H31" s="86">
        <v>231</v>
      </c>
      <c r="I31" s="86">
        <v>235</v>
      </c>
      <c r="J31" s="80">
        <f t="shared" si="4"/>
        <v>4</v>
      </c>
      <c r="K31" s="81">
        <f t="shared" si="5"/>
        <v>4</v>
      </c>
      <c r="L31" s="82">
        <f t="shared" si="6"/>
        <v>0</v>
      </c>
      <c r="M31" s="81">
        <f t="shared" si="7"/>
        <v>24000</v>
      </c>
      <c r="N31" s="83">
        <f t="shared" si="8"/>
        <v>93860</v>
      </c>
      <c r="O31" s="36">
        <v>2100</v>
      </c>
      <c r="P31" s="36">
        <v>4</v>
      </c>
      <c r="Q31" s="36"/>
    </row>
    <row r="32" spans="1:18" ht="15.75" x14ac:dyDescent="0.25">
      <c r="A32" s="84" t="s">
        <v>39</v>
      </c>
      <c r="B32" s="85">
        <v>31827</v>
      </c>
      <c r="C32" s="85">
        <v>31884</v>
      </c>
      <c r="D32" s="77">
        <f t="shared" si="0"/>
        <v>57</v>
      </c>
      <c r="E32" s="78">
        <f t="shared" si="1"/>
        <v>88290</v>
      </c>
      <c r="F32" s="78">
        <f t="shared" si="2"/>
        <v>8830</v>
      </c>
      <c r="G32" s="78">
        <f t="shared" si="3"/>
        <v>97120</v>
      </c>
      <c r="H32" s="86">
        <v>150</v>
      </c>
      <c r="I32" s="86">
        <v>159</v>
      </c>
      <c r="J32" s="80">
        <f t="shared" si="4"/>
        <v>9</v>
      </c>
      <c r="K32" s="81">
        <f t="shared" si="5"/>
        <v>9</v>
      </c>
      <c r="L32" s="82">
        <f t="shared" si="6"/>
        <v>0</v>
      </c>
      <c r="M32" s="81">
        <f t="shared" si="7"/>
        <v>54000</v>
      </c>
      <c r="N32" s="83">
        <f t="shared" si="8"/>
        <v>151120</v>
      </c>
      <c r="O32" s="36">
        <v>2100</v>
      </c>
      <c r="P32" s="36">
        <v>36</v>
      </c>
      <c r="Q32" s="36">
        <v>55000</v>
      </c>
    </row>
    <row r="33" spans="1:17" ht="15.75" x14ac:dyDescent="0.25">
      <c r="A33" s="84" t="s">
        <v>40</v>
      </c>
      <c r="B33" s="85">
        <v>38665</v>
      </c>
      <c r="C33" s="85">
        <v>38736</v>
      </c>
      <c r="D33" s="77">
        <f t="shared" si="0"/>
        <v>71</v>
      </c>
      <c r="E33" s="78">
        <f t="shared" si="1"/>
        <v>109980</v>
      </c>
      <c r="F33" s="78">
        <f t="shared" si="2"/>
        <v>11000</v>
      </c>
      <c r="G33" s="78">
        <f t="shared" si="3"/>
        <v>120980</v>
      </c>
      <c r="H33" s="86">
        <v>252</v>
      </c>
      <c r="I33" s="86">
        <v>266</v>
      </c>
      <c r="J33" s="80">
        <f t="shared" si="4"/>
        <v>14</v>
      </c>
      <c r="K33" s="81">
        <f t="shared" si="5"/>
        <v>14</v>
      </c>
      <c r="L33" s="82">
        <f t="shared" si="6"/>
        <v>0</v>
      </c>
      <c r="M33" s="81">
        <f t="shared" si="7"/>
        <v>84000</v>
      </c>
      <c r="N33" s="83">
        <f t="shared" si="8"/>
        <v>204980</v>
      </c>
      <c r="O33" s="36">
        <v>2100</v>
      </c>
      <c r="P33" s="36">
        <v>28</v>
      </c>
      <c r="Q33" s="36">
        <v>35000</v>
      </c>
    </row>
    <row r="34" spans="1:17" s="48" customFormat="1" ht="15.75" x14ac:dyDescent="0.25">
      <c r="A34" s="87" t="s">
        <v>41</v>
      </c>
      <c r="B34" s="88">
        <v>35814</v>
      </c>
      <c r="C34" s="88">
        <v>35948</v>
      </c>
      <c r="D34" s="89">
        <f t="shared" si="0"/>
        <v>134</v>
      </c>
      <c r="E34" s="90">
        <f t="shared" si="1"/>
        <v>209300</v>
      </c>
      <c r="F34" s="90">
        <f t="shared" si="2"/>
        <v>20930</v>
      </c>
      <c r="G34" s="90">
        <f t="shared" si="3"/>
        <v>230230</v>
      </c>
      <c r="H34" s="91">
        <v>563</v>
      </c>
      <c r="I34" s="91">
        <v>563</v>
      </c>
      <c r="J34" s="92">
        <f t="shared" si="4"/>
        <v>0</v>
      </c>
      <c r="K34" s="93">
        <f t="shared" si="5"/>
        <v>0</v>
      </c>
      <c r="L34" s="94">
        <f t="shared" si="6"/>
        <v>0</v>
      </c>
      <c r="M34" s="93">
        <f t="shared" si="7"/>
        <v>0</v>
      </c>
      <c r="N34" s="95">
        <f t="shared" si="8"/>
        <v>230230</v>
      </c>
      <c r="O34" s="47"/>
      <c r="P34" s="47"/>
      <c r="Q34" s="47"/>
    </row>
    <row r="35" spans="1:17" s="48" customFormat="1" ht="15.75" x14ac:dyDescent="0.25">
      <c r="A35" s="87" t="s">
        <v>42</v>
      </c>
      <c r="B35" s="88">
        <v>39386</v>
      </c>
      <c r="C35" s="88">
        <v>39386</v>
      </c>
      <c r="D35" s="89">
        <f t="shared" si="0"/>
        <v>0</v>
      </c>
      <c r="E35" s="90">
        <f t="shared" si="1"/>
        <v>0</v>
      </c>
      <c r="F35" s="90">
        <f t="shared" si="2"/>
        <v>0</v>
      </c>
      <c r="G35" s="90">
        <f t="shared" si="3"/>
        <v>0</v>
      </c>
      <c r="H35" s="91">
        <v>3926</v>
      </c>
      <c r="I35" s="91">
        <v>3926</v>
      </c>
      <c r="J35" s="92">
        <f t="shared" si="4"/>
        <v>0</v>
      </c>
      <c r="K35" s="93">
        <f t="shared" si="5"/>
        <v>0</v>
      </c>
      <c r="L35" s="94">
        <f t="shared" si="6"/>
        <v>0</v>
      </c>
      <c r="M35" s="93">
        <f t="shared" si="7"/>
        <v>0</v>
      </c>
      <c r="N35" s="95">
        <f t="shared" si="8"/>
        <v>0</v>
      </c>
      <c r="O35" s="47"/>
      <c r="P35" s="47"/>
      <c r="Q35" s="47"/>
    </row>
    <row r="36" spans="1:17" s="48" customFormat="1" ht="15.75" x14ac:dyDescent="0.25">
      <c r="A36" s="87" t="s">
        <v>43</v>
      </c>
      <c r="B36" s="88" t="s">
        <v>111</v>
      </c>
      <c r="C36" s="88">
        <v>90</v>
      </c>
      <c r="D36" s="89">
        <v>0</v>
      </c>
      <c r="E36" s="90">
        <f t="shared" si="1"/>
        <v>0</v>
      </c>
      <c r="F36" s="90">
        <f t="shared" si="2"/>
        <v>0</v>
      </c>
      <c r="G36" s="90">
        <f t="shared" si="3"/>
        <v>0</v>
      </c>
      <c r="H36" s="91">
        <v>6864</v>
      </c>
      <c r="I36" s="91">
        <v>6864</v>
      </c>
      <c r="J36" s="92">
        <f t="shared" si="4"/>
        <v>0</v>
      </c>
      <c r="K36" s="93">
        <f t="shared" si="5"/>
        <v>0</v>
      </c>
      <c r="L36" s="94">
        <f t="shared" si="6"/>
        <v>0</v>
      </c>
      <c r="M36" s="93">
        <f t="shared" si="7"/>
        <v>0</v>
      </c>
      <c r="N36" s="95">
        <f t="shared" si="8"/>
        <v>0</v>
      </c>
      <c r="O36" s="47">
        <v>2100</v>
      </c>
      <c r="P36" s="47">
        <v>0</v>
      </c>
      <c r="Q36" s="47">
        <v>45000</v>
      </c>
    </row>
    <row r="37" spans="1:17" ht="15.75" x14ac:dyDescent="0.25">
      <c r="A37" s="84" t="s">
        <v>44</v>
      </c>
      <c r="B37" s="85">
        <v>13819</v>
      </c>
      <c r="C37" s="85">
        <v>13891</v>
      </c>
      <c r="D37" s="77">
        <f t="shared" si="0"/>
        <v>72</v>
      </c>
      <c r="E37" s="78">
        <f t="shared" si="1"/>
        <v>111530</v>
      </c>
      <c r="F37" s="78">
        <f t="shared" si="2"/>
        <v>11150</v>
      </c>
      <c r="G37" s="78">
        <f t="shared" si="3"/>
        <v>122680</v>
      </c>
      <c r="H37" s="86">
        <v>2299</v>
      </c>
      <c r="I37" s="86">
        <v>2319</v>
      </c>
      <c r="J37" s="80">
        <f t="shared" si="4"/>
        <v>20</v>
      </c>
      <c r="K37" s="81">
        <f t="shared" si="5"/>
        <v>20</v>
      </c>
      <c r="L37" s="82">
        <f t="shared" si="6"/>
        <v>0</v>
      </c>
      <c r="M37" s="81">
        <f t="shared" si="7"/>
        <v>120000</v>
      </c>
      <c r="N37" s="83">
        <f t="shared" si="8"/>
        <v>242680</v>
      </c>
      <c r="O37" s="36">
        <v>2100</v>
      </c>
      <c r="P37" s="36">
        <v>59</v>
      </c>
      <c r="Q37" s="36"/>
    </row>
    <row r="38" spans="1:17" ht="15.75" x14ac:dyDescent="0.25">
      <c r="A38" s="84" t="s">
        <v>45</v>
      </c>
      <c r="B38" s="85">
        <v>36943</v>
      </c>
      <c r="C38" s="85">
        <v>37015</v>
      </c>
      <c r="D38" s="77">
        <f t="shared" si="0"/>
        <v>72</v>
      </c>
      <c r="E38" s="78">
        <f t="shared" si="1"/>
        <v>111530</v>
      </c>
      <c r="F38" s="78">
        <f t="shared" si="2"/>
        <v>11150</v>
      </c>
      <c r="G38" s="78">
        <f t="shared" si="3"/>
        <v>122680</v>
      </c>
      <c r="H38" s="86">
        <v>8286</v>
      </c>
      <c r="I38" s="86">
        <v>8299</v>
      </c>
      <c r="J38" s="80">
        <f t="shared" si="4"/>
        <v>13</v>
      </c>
      <c r="K38" s="81">
        <f t="shared" si="5"/>
        <v>13</v>
      </c>
      <c r="L38" s="82">
        <f t="shared" si="6"/>
        <v>0</v>
      </c>
      <c r="M38" s="81">
        <f t="shared" si="7"/>
        <v>78000</v>
      </c>
      <c r="N38" s="83">
        <f t="shared" si="8"/>
        <v>200680</v>
      </c>
      <c r="O38" s="36">
        <v>2100</v>
      </c>
      <c r="P38" s="36">
        <v>4</v>
      </c>
      <c r="Q38" s="36">
        <v>65000</v>
      </c>
    </row>
    <row r="39" spans="1:17" ht="15.75" x14ac:dyDescent="0.25">
      <c r="A39" s="84" t="s">
        <v>46</v>
      </c>
      <c r="B39" s="85">
        <v>38580</v>
      </c>
      <c r="C39" s="85">
        <v>38867</v>
      </c>
      <c r="D39" s="77">
        <f t="shared" si="0"/>
        <v>287</v>
      </c>
      <c r="E39" s="78">
        <f t="shared" si="1"/>
        <v>476550</v>
      </c>
      <c r="F39" s="78">
        <f t="shared" si="2"/>
        <v>47660</v>
      </c>
      <c r="G39" s="78">
        <f t="shared" si="3"/>
        <v>524210</v>
      </c>
      <c r="H39" s="86">
        <v>2642</v>
      </c>
      <c r="I39" s="86">
        <v>2655</v>
      </c>
      <c r="J39" s="80">
        <f t="shared" si="4"/>
        <v>13</v>
      </c>
      <c r="K39" s="81">
        <f t="shared" si="5"/>
        <v>13</v>
      </c>
      <c r="L39" s="82">
        <f t="shared" si="6"/>
        <v>0</v>
      </c>
      <c r="M39" s="81">
        <f t="shared" si="7"/>
        <v>78000</v>
      </c>
      <c r="N39" s="83">
        <f t="shared" si="8"/>
        <v>602210</v>
      </c>
      <c r="O39" s="36">
        <v>2100</v>
      </c>
      <c r="P39" s="36">
        <v>53</v>
      </c>
      <c r="Q39" s="36">
        <v>30000</v>
      </c>
    </row>
    <row r="40" spans="1:17" ht="15.75" x14ac:dyDescent="0.25">
      <c r="A40" s="84" t="s">
        <v>47</v>
      </c>
      <c r="B40" s="85">
        <v>12636</v>
      </c>
      <c r="C40" s="85">
        <v>12692</v>
      </c>
      <c r="D40" s="77">
        <f t="shared" si="0"/>
        <v>56</v>
      </c>
      <c r="E40" s="78">
        <f t="shared" si="1"/>
        <v>86740</v>
      </c>
      <c r="F40" s="78">
        <f t="shared" si="2"/>
        <v>8670</v>
      </c>
      <c r="G40" s="78">
        <f t="shared" si="3"/>
        <v>95410</v>
      </c>
      <c r="H40" s="86">
        <v>5029</v>
      </c>
      <c r="I40" s="86">
        <v>5041</v>
      </c>
      <c r="J40" s="80">
        <f t="shared" si="4"/>
        <v>12</v>
      </c>
      <c r="K40" s="81">
        <f t="shared" si="5"/>
        <v>12</v>
      </c>
      <c r="L40" s="82">
        <f t="shared" si="6"/>
        <v>0</v>
      </c>
      <c r="M40" s="81">
        <f t="shared" si="7"/>
        <v>72000</v>
      </c>
      <c r="N40" s="83">
        <f t="shared" si="8"/>
        <v>167410</v>
      </c>
      <c r="O40" s="36">
        <v>2100</v>
      </c>
      <c r="P40" s="36">
        <v>11</v>
      </c>
      <c r="Q40" s="36">
        <v>25000</v>
      </c>
    </row>
    <row r="41" spans="1:17" ht="15.75" x14ac:dyDescent="0.25">
      <c r="A41" s="84" t="s">
        <v>48</v>
      </c>
      <c r="B41" s="85">
        <v>4682</v>
      </c>
      <c r="C41" s="85">
        <v>4735</v>
      </c>
      <c r="D41" s="77">
        <f t="shared" si="0"/>
        <v>53</v>
      </c>
      <c r="E41" s="78">
        <f t="shared" si="1"/>
        <v>82100</v>
      </c>
      <c r="F41" s="78">
        <f t="shared" si="2"/>
        <v>8210</v>
      </c>
      <c r="G41" s="78">
        <f t="shared" si="3"/>
        <v>90310</v>
      </c>
      <c r="H41" s="86">
        <v>915</v>
      </c>
      <c r="I41" s="86">
        <v>929</v>
      </c>
      <c r="J41" s="80">
        <f t="shared" si="4"/>
        <v>14</v>
      </c>
      <c r="K41" s="81">
        <f t="shared" si="5"/>
        <v>14</v>
      </c>
      <c r="L41" s="82">
        <f t="shared" si="6"/>
        <v>0</v>
      </c>
      <c r="M41" s="81">
        <f t="shared" si="7"/>
        <v>84000</v>
      </c>
      <c r="N41" s="83">
        <f t="shared" si="8"/>
        <v>174310</v>
      </c>
      <c r="O41" s="36">
        <v>2100</v>
      </c>
      <c r="P41" s="36">
        <v>27</v>
      </c>
      <c r="Q41" s="36"/>
    </row>
    <row r="42" spans="1:17" ht="15.75" x14ac:dyDescent="0.25">
      <c r="A42" s="84" t="s">
        <v>49</v>
      </c>
      <c r="B42" s="85">
        <v>34610</v>
      </c>
      <c r="C42" s="85">
        <v>34664</v>
      </c>
      <c r="D42" s="77">
        <f t="shared" si="0"/>
        <v>54</v>
      </c>
      <c r="E42" s="78">
        <f t="shared" si="1"/>
        <v>83650</v>
      </c>
      <c r="F42" s="78">
        <f t="shared" si="2"/>
        <v>8370</v>
      </c>
      <c r="G42" s="78">
        <f t="shared" si="3"/>
        <v>92020</v>
      </c>
      <c r="H42" s="86">
        <v>6343</v>
      </c>
      <c r="I42" s="86">
        <v>6352</v>
      </c>
      <c r="J42" s="80">
        <f t="shared" si="4"/>
        <v>9</v>
      </c>
      <c r="K42" s="81">
        <f t="shared" si="5"/>
        <v>9</v>
      </c>
      <c r="L42" s="82">
        <f t="shared" si="6"/>
        <v>0</v>
      </c>
      <c r="M42" s="81">
        <f t="shared" si="7"/>
        <v>54000</v>
      </c>
      <c r="N42" s="83">
        <f t="shared" si="8"/>
        <v>146020</v>
      </c>
      <c r="O42" s="36">
        <v>2100</v>
      </c>
      <c r="P42" s="36">
        <v>8</v>
      </c>
      <c r="Q42" s="36">
        <v>30000</v>
      </c>
    </row>
    <row r="43" spans="1:17" ht="15.75" x14ac:dyDescent="0.25">
      <c r="A43" s="84" t="s">
        <v>50</v>
      </c>
      <c r="B43" s="85">
        <v>36112</v>
      </c>
      <c r="C43" s="85">
        <v>36188</v>
      </c>
      <c r="D43" s="77">
        <f t="shared" si="0"/>
        <v>76</v>
      </c>
      <c r="E43" s="78">
        <f t="shared" si="1"/>
        <v>117720</v>
      </c>
      <c r="F43" s="78">
        <f t="shared" si="2"/>
        <v>11770</v>
      </c>
      <c r="G43" s="78">
        <f t="shared" si="3"/>
        <v>129490</v>
      </c>
      <c r="H43" s="86">
        <v>2788</v>
      </c>
      <c r="I43" s="86">
        <v>2800</v>
      </c>
      <c r="J43" s="80">
        <f t="shared" si="4"/>
        <v>12</v>
      </c>
      <c r="K43" s="81">
        <f t="shared" si="5"/>
        <v>12</v>
      </c>
      <c r="L43" s="82">
        <f t="shared" si="6"/>
        <v>0</v>
      </c>
      <c r="M43" s="81">
        <f t="shared" si="7"/>
        <v>72000</v>
      </c>
      <c r="N43" s="83">
        <f t="shared" si="8"/>
        <v>201490</v>
      </c>
      <c r="O43" s="36">
        <v>2100</v>
      </c>
      <c r="P43" s="36">
        <v>8</v>
      </c>
      <c r="Q43" s="36">
        <v>35000</v>
      </c>
    </row>
    <row r="44" spans="1:17" ht="15.75" x14ac:dyDescent="0.25">
      <c r="A44" s="84" t="s">
        <v>51</v>
      </c>
      <c r="B44" s="85">
        <v>32552</v>
      </c>
      <c r="C44" s="85">
        <v>32617</v>
      </c>
      <c r="D44" s="77">
        <f t="shared" si="0"/>
        <v>65</v>
      </c>
      <c r="E44" s="78">
        <f t="shared" si="1"/>
        <v>100690</v>
      </c>
      <c r="F44" s="78">
        <f t="shared" si="2"/>
        <v>10070</v>
      </c>
      <c r="G44" s="78">
        <f t="shared" si="3"/>
        <v>110760</v>
      </c>
      <c r="H44" s="86">
        <v>1960</v>
      </c>
      <c r="I44" s="86">
        <v>1977</v>
      </c>
      <c r="J44" s="80">
        <f t="shared" si="4"/>
        <v>17</v>
      </c>
      <c r="K44" s="81">
        <f t="shared" si="5"/>
        <v>17</v>
      </c>
      <c r="L44" s="82">
        <f t="shared" si="6"/>
        <v>0</v>
      </c>
      <c r="M44" s="81">
        <f t="shared" si="7"/>
        <v>102000</v>
      </c>
      <c r="N44" s="83">
        <f t="shared" si="8"/>
        <v>212760</v>
      </c>
      <c r="O44" s="36">
        <v>2100</v>
      </c>
      <c r="P44" s="36">
        <v>29</v>
      </c>
      <c r="Q44" s="36"/>
    </row>
    <row r="45" spans="1:17" ht="15.75" x14ac:dyDescent="0.25">
      <c r="A45" s="84" t="s">
        <v>52</v>
      </c>
      <c r="B45" s="85">
        <v>40502</v>
      </c>
      <c r="C45" s="85">
        <v>40576</v>
      </c>
      <c r="D45" s="77">
        <f t="shared" si="0"/>
        <v>74</v>
      </c>
      <c r="E45" s="78">
        <f t="shared" si="1"/>
        <v>114630</v>
      </c>
      <c r="F45" s="78">
        <f t="shared" si="2"/>
        <v>11460</v>
      </c>
      <c r="G45" s="78">
        <f t="shared" si="3"/>
        <v>126090</v>
      </c>
      <c r="H45" s="86">
        <v>2982</v>
      </c>
      <c r="I45" s="86">
        <v>2995</v>
      </c>
      <c r="J45" s="80">
        <f t="shared" si="4"/>
        <v>13</v>
      </c>
      <c r="K45" s="81">
        <f t="shared" si="5"/>
        <v>13</v>
      </c>
      <c r="L45" s="82">
        <f t="shared" si="6"/>
        <v>0</v>
      </c>
      <c r="M45" s="81">
        <f t="shared" si="7"/>
        <v>78000</v>
      </c>
      <c r="N45" s="83">
        <f t="shared" si="8"/>
        <v>204090</v>
      </c>
      <c r="O45" s="36">
        <v>2100</v>
      </c>
      <c r="P45" s="36">
        <v>22</v>
      </c>
      <c r="Q45" s="36"/>
    </row>
    <row r="46" spans="1:17" ht="15.75" x14ac:dyDescent="0.25">
      <c r="A46" s="84" t="s">
        <v>53</v>
      </c>
      <c r="B46" s="85">
        <v>34678</v>
      </c>
      <c r="C46" s="85">
        <v>34758</v>
      </c>
      <c r="D46" s="77">
        <f t="shared" si="0"/>
        <v>80</v>
      </c>
      <c r="E46" s="78">
        <f t="shared" si="1"/>
        <v>123920</v>
      </c>
      <c r="F46" s="78">
        <f t="shared" si="2"/>
        <v>12390</v>
      </c>
      <c r="G46" s="78">
        <f t="shared" si="3"/>
        <v>136310</v>
      </c>
      <c r="H46" s="86">
        <v>486</v>
      </c>
      <c r="I46" s="86">
        <v>495</v>
      </c>
      <c r="J46" s="80">
        <f t="shared" si="4"/>
        <v>9</v>
      </c>
      <c r="K46" s="81">
        <f t="shared" si="5"/>
        <v>9</v>
      </c>
      <c r="L46" s="82">
        <f t="shared" si="6"/>
        <v>0</v>
      </c>
      <c r="M46" s="81">
        <f t="shared" si="7"/>
        <v>54000</v>
      </c>
      <c r="N46" s="83">
        <f t="shared" si="8"/>
        <v>190310</v>
      </c>
      <c r="O46" s="36">
        <v>2100</v>
      </c>
      <c r="P46" s="36">
        <v>15</v>
      </c>
      <c r="Q46" s="36"/>
    </row>
    <row r="47" spans="1:17" ht="15.75" x14ac:dyDescent="0.25">
      <c r="A47" s="84" t="s">
        <v>54</v>
      </c>
      <c r="B47" s="85">
        <v>36031</v>
      </c>
      <c r="C47" s="85">
        <v>36083</v>
      </c>
      <c r="D47" s="77">
        <f t="shared" si="0"/>
        <v>52</v>
      </c>
      <c r="E47" s="78">
        <f t="shared" si="1"/>
        <v>80550</v>
      </c>
      <c r="F47" s="78">
        <f t="shared" si="2"/>
        <v>8060</v>
      </c>
      <c r="G47" s="78">
        <f t="shared" si="3"/>
        <v>88610</v>
      </c>
      <c r="H47" s="86">
        <v>2115</v>
      </c>
      <c r="I47" s="86">
        <v>2126</v>
      </c>
      <c r="J47" s="80">
        <f t="shared" si="4"/>
        <v>11</v>
      </c>
      <c r="K47" s="81">
        <f t="shared" si="5"/>
        <v>11</v>
      </c>
      <c r="L47" s="82">
        <f t="shared" si="6"/>
        <v>0</v>
      </c>
      <c r="M47" s="81">
        <f t="shared" si="7"/>
        <v>66000</v>
      </c>
      <c r="N47" s="83">
        <f t="shared" si="8"/>
        <v>154610</v>
      </c>
      <c r="O47" s="36">
        <v>2100</v>
      </c>
      <c r="P47" s="36">
        <v>8</v>
      </c>
      <c r="Q47" s="36">
        <v>10000</v>
      </c>
    </row>
    <row r="48" spans="1:17" ht="15.75" x14ac:dyDescent="0.25">
      <c r="A48" s="84" t="s">
        <v>55</v>
      </c>
      <c r="B48" s="85">
        <v>37161</v>
      </c>
      <c r="C48" s="85">
        <v>37205</v>
      </c>
      <c r="D48" s="77">
        <f t="shared" si="0"/>
        <v>44</v>
      </c>
      <c r="E48" s="78">
        <f t="shared" si="1"/>
        <v>68160</v>
      </c>
      <c r="F48" s="78">
        <f t="shared" si="2"/>
        <v>6820</v>
      </c>
      <c r="G48" s="78">
        <f t="shared" si="3"/>
        <v>74980</v>
      </c>
      <c r="H48" s="86">
        <v>1955</v>
      </c>
      <c r="I48" s="86">
        <v>1958</v>
      </c>
      <c r="J48" s="80">
        <f t="shared" si="4"/>
        <v>3</v>
      </c>
      <c r="K48" s="81">
        <f t="shared" si="5"/>
        <v>3</v>
      </c>
      <c r="L48" s="82">
        <f t="shared" si="6"/>
        <v>0</v>
      </c>
      <c r="M48" s="81">
        <f t="shared" si="7"/>
        <v>18000</v>
      </c>
      <c r="N48" s="83">
        <f t="shared" si="8"/>
        <v>92980</v>
      </c>
      <c r="O48" s="36">
        <v>2100</v>
      </c>
      <c r="P48" s="36">
        <v>12</v>
      </c>
      <c r="Q48" s="36">
        <v>10000</v>
      </c>
    </row>
    <row r="49" spans="1:18" ht="15.75" x14ac:dyDescent="0.25">
      <c r="A49" s="84" t="s">
        <v>56</v>
      </c>
      <c r="B49" s="85">
        <v>37101</v>
      </c>
      <c r="C49" s="85">
        <v>37155</v>
      </c>
      <c r="D49" s="77">
        <f t="shared" si="0"/>
        <v>54</v>
      </c>
      <c r="E49" s="78">
        <f t="shared" si="1"/>
        <v>83650</v>
      </c>
      <c r="F49" s="78">
        <f t="shared" si="2"/>
        <v>8370</v>
      </c>
      <c r="G49" s="78">
        <f t="shared" si="3"/>
        <v>92020</v>
      </c>
      <c r="H49" s="86">
        <v>738</v>
      </c>
      <c r="I49" s="86">
        <v>754</v>
      </c>
      <c r="J49" s="80">
        <f t="shared" si="4"/>
        <v>16</v>
      </c>
      <c r="K49" s="81">
        <f t="shared" si="5"/>
        <v>16</v>
      </c>
      <c r="L49" s="82">
        <f t="shared" si="6"/>
        <v>0</v>
      </c>
      <c r="M49" s="81">
        <f t="shared" si="7"/>
        <v>96000</v>
      </c>
      <c r="N49" s="83">
        <f t="shared" si="8"/>
        <v>188020</v>
      </c>
      <c r="O49" s="36">
        <v>2100</v>
      </c>
      <c r="P49" s="36">
        <v>8</v>
      </c>
      <c r="Q49" s="36">
        <v>15000</v>
      </c>
    </row>
    <row r="50" spans="1:18" ht="15.75" x14ac:dyDescent="0.25">
      <c r="A50" s="84" t="s">
        <v>57</v>
      </c>
      <c r="B50" s="85">
        <v>35903</v>
      </c>
      <c r="C50" s="85">
        <v>35961</v>
      </c>
      <c r="D50" s="77">
        <f t="shared" si="0"/>
        <v>58</v>
      </c>
      <c r="E50" s="78">
        <f t="shared" si="1"/>
        <v>89840</v>
      </c>
      <c r="F50" s="78">
        <f t="shared" si="2"/>
        <v>8980</v>
      </c>
      <c r="G50" s="78">
        <f t="shared" si="3"/>
        <v>98820</v>
      </c>
      <c r="H50" s="86">
        <v>4280</v>
      </c>
      <c r="I50" s="86">
        <v>4289</v>
      </c>
      <c r="J50" s="80">
        <f t="shared" si="4"/>
        <v>9</v>
      </c>
      <c r="K50" s="81">
        <f t="shared" si="5"/>
        <v>9</v>
      </c>
      <c r="L50" s="82">
        <f t="shared" si="6"/>
        <v>0</v>
      </c>
      <c r="M50" s="81">
        <f t="shared" si="7"/>
        <v>54000</v>
      </c>
      <c r="N50" s="83">
        <f t="shared" si="8"/>
        <v>152820</v>
      </c>
      <c r="O50" s="36">
        <v>2100</v>
      </c>
      <c r="P50" s="36">
        <v>3</v>
      </c>
      <c r="Q50" s="36">
        <v>20000</v>
      </c>
    </row>
    <row r="51" spans="1:18" ht="15.75" x14ac:dyDescent="0.25">
      <c r="A51" s="84" t="s">
        <v>58</v>
      </c>
      <c r="B51" s="85">
        <v>6760</v>
      </c>
      <c r="C51" s="85">
        <v>6846</v>
      </c>
      <c r="D51" s="77">
        <f t="shared" si="0"/>
        <v>86</v>
      </c>
      <c r="E51" s="78">
        <f t="shared" si="1"/>
        <v>133210</v>
      </c>
      <c r="F51" s="78">
        <f t="shared" si="2"/>
        <v>13320</v>
      </c>
      <c r="G51" s="78">
        <f t="shared" si="3"/>
        <v>146530</v>
      </c>
      <c r="H51" s="86">
        <v>377</v>
      </c>
      <c r="I51" s="86">
        <v>385</v>
      </c>
      <c r="J51" s="80">
        <f t="shared" si="4"/>
        <v>8</v>
      </c>
      <c r="K51" s="81">
        <f t="shared" si="5"/>
        <v>8</v>
      </c>
      <c r="L51" s="82">
        <f t="shared" si="6"/>
        <v>0</v>
      </c>
      <c r="M51" s="81">
        <f t="shared" si="7"/>
        <v>48000</v>
      </c>
      <c r="N51" s="83">
        <f t="shared" si="8"/>
        <v>194530</v>
      </c>
      <c r="O51" s="36">
        <v>2100</v>
      </c>
      <c r="P51" s="36">
        <v>0</v>
      </c>
      <c r="Q51" s="36">
        <v>40000</v>
      </c>
    </row>
    <row r="52" spans="1:18" ht="15.75" x14ac:dyDescent="0.25">
      <c r="A52" s="84" t="s">
        <v>59</v>
      </c>
      <c r="B52" s="85">
        <v>33031</v>
      </c>
      <c r="C52" s="85">
        <v>33114</v>
      </c>
      <c r="D52" s="77">
        <f t="shared" si="0"/>
        <v>83</v>
      </c>
      <c r="E52" s="78">
        <f t="shared" si="1"/>
        <v>128570</v>
      </c>
      <c r="F52" s="78">
        <f t="shared" si="2"/>
        <v>12860</v>
      </c>
      <c r="G52" s="78">
        <f t="shared" si="3"/>
        <v>141430</v>
      </c>
      <c r="H52" s="86">
        <v>812</v>
      </c>
      <c r="I52" s="86">
        <v>825</v>
      </c>
      <c r="J52" s="80">
        <f t="shared" si="4"/>
        <v>13</v>
      </c>
      <c r="K52" s="81">
        <f t="shared" si="5"/>
        <v>13</v>
      </c>
      <c r="L52" s="82">
        <f t="shared" si="6"/>
        <v>0</v>
      </c>
      <c r="M52" s="81">
        <f t="shared" si="7"/>
        <v>78000</v>
      </c>
      <c r="N52" s="83">
        <f t="shared" si="8"/>
        <v>219430</v>
      </c>
      <c r="O52" s="36">
        <v>2100</v>
      </c>
      <c r="P52" s="36">
        <v>16</v>
      </c>
      <c r="Q52" s="36">
        <v>15000</v>
      </c>
    </row>
    <row r="53" spans="1:18" ht="15.75" x14ac:dyDescent="0.25">
      <c r="A53" s="84" t="s">
        <v>60</v>
      </c>
      <c r="B53" s="85">
        <v>4352</v>
      </c>
      <c r="C53" s="85">
        <v>4404</v>
      </c>
      <c r="D53" s="77">
        <f t="shared" si="0"/>
        <v>52</v>
      </c>
      <c r="E53" s="78">
        <f t="shared" si="1"/>
        <v>80550</v>
      </c>
      <c r="F53" s="78">
        <f t="shared" si="2"/>
        <v>8060</v>
      </c>
      <c r="G53" s="78">
        <f t="shared" si="3"/>
        <v>88610</v>
      </c>
      <c r="H53" s="86">
        <v>704</v>
      </c>
      <c r="I53" s="86">
        <v>717</v>
      </c>
      <c r="J53" s="80">
        <f t="shared" si="4"/>
        <v>13</v>
      </c>
      <c r="K53" s="81">
        <f t="shared" si="5"/>
        <v>13</v>
      </c>
      <c r="L53" s="82">
        <f t="shared" si="6"/>
        <v>0</v>
      </c>
      <c r="M53" s="81">
        <f t="shared" si="7"/>
        <v>78000</v>
      </c>
      <c r="N53" s="83">
        <f t="shared" si="8"/>
        <v>166610</v>
      </c>
      <c r="O53" s="36">
        <v>2100</v>
      </c>
      <c r="P53" s="36">
        <v>36</v>
      </c>
      <c r="Q53" s="36"/>
    </row>
    <row r="54" spans="1:18" s="50" customFormat="1" ht="15.75" x14ac:dyDescent="0.25">
      <c r="A54" s="84" t="s">
        <v>61</v>
      </c>
      <c r="B54" s="85">
        <v>33362</v>
      </c>
      <c r="C54" s="85">
        <v>33409</v>
      </c>
      <c r="D54" s="77">
        <f t="shared" si="0"/>
        <v>47</v>
      </c>
      <c r="E54" s="96">
        <f t="shared" si="1"/>
        <v>72800</v>
      </c>
      <c r="F54" s="96">
        <f t="shared" si="2"/>
        <v>7280</v>
      </c>
      <c r="G54" s="78">
        <f t="shared" si="3"/>
        <v>80080</v>
      </c>
      <c r="H54" s="86">
        <v>3541</v>
      </c>
      <c r="I54" s="86">
        <v>3548</v>
      </c>
      <c r="J54" s="97">
        <f t="shared" si="4"/>
        <v>7</v>
      </c>
      <c r="K54" s="98">
        <f t="shared" si="5"/>
        <v>7</v>
      </c>
      <c r="L54" s="99">
        <f t="shared" si="6"/>
        <v>0</v>
      </c>
      <c r="M54" s="81">
        <f t="shared" si="7"/>
        <v>42000</v>
      </c>
      <c r="N54" s="83">
        <f t="shared" si="8"/>
        <v>122080</v>
      </c>
      <c r="O54" s="36">
        <v>2100</v>
      </c>
      <c r="P54" s="36">
        <v>27</v>
      </c>
      <c r="Q54" s="36">
        <v>45000</v>
      </c>
      <c r="R54" s="49"/>
    </row>
    <row r="55" spans="1:18" s="50" customFormat="1" ht="15.75" x14ac:dyDescent="0.25">
      <c r="A55" s="84" t="s">
        <v>62</v>
      </c>
      <c r="B55" s="85">
        <v>34323</v>
      </c>
      <c r="C55" s="85">
        <v>34398</v>
      </c>
      <c r="D55" s="77">
        <f t="shared" si="0"/>
        <v>75</v>
      </c>
      <c r="E55" s="96">
        <f t="shared" si="1"/>
        <v>116180</v>
      </c>
      <c r="F55" s="96">
        <f t="shared" si="2"/>
        <v>11620</v>
      </c>
      <c r="G55" s="78">
        <f t="shared" si="3"/>
        <v>127800</v>
      </c>
      <c r="H55" s="86">
        <v>432</v>
      </c>
      <c r="I55" s="86">
        <v>448</v>
      </c>
      <c r="J55" s="97">
        <f t="shared" si="4"/>
        <v>16</v>
      </c>
      <c r="K55" s="98">
        <f t="shared" si="5"/>
        <v>16</v>
      </c>
      <c r="L55" s="99">
        <f t="shared" si="6"/>
        <v>0</v>
      </c>
      <c r="M55" s="81">
        <f t="shared" si="7"/>
        <v>96000</v>
      </c>
      <c r="N55" s="83">
        <f t="shared" si="8"/>
        <v>223800</v>
      </c>
      <c r="O55" s="36">
        <v>2100</v>
      </c>
      <c r="P55" s="36">
        <v>6</v>
      </c>
      <c r="Q55" s="36">
        <v>20000</v>
      </c>
    </row>
    <row r="56" spans="1:18" ht="15.75" x14ac:dyDescent="0.25">
      <c r="A56" s="84" t="s">
        <v>63</v>
      </c>
      <c r="B56" s="85">
        <v>33405</v>
      </c>
      <c r="C56" s="85">
        <v>33484</v>
      </c>
      <c r="D56" s="77">
        <f t="shared" si="0"/>
        <v>79</v>
      </c>
      <c r="E56" s="78">
        <f t="shared" si="1"/>
        <v>122370</v>
      </c>
      <c r="F56" s="78">
        <f t="shared" si="2"/>
        <v>12240</v>
      </c>
      <c r="G56" s="78">
        <f t="shared" si="3"/>
        <v>134610</v>
      </c>
      <c r="H56" s="86">
        <v>720</v>
      </c>
      <c r="I56" s="86">
        <v>745</v>
      </c>
      <c r="J56" s="80">
        <f t="shared" si="4"/>
        <v>25</v>
      </c>
      <c r="K56" s="81">
        <f t="shared" si="5"/>
        <v>25</v>
      </c>
      <c r="L56" s="82">
        <f t="shared" si="6"/>
        <v>0</v>
      </c>
      <c r="M56" s="81">
        <f t="shared" si="7"/>
        <v>150000</v>
      </c>
      <c r="N56" s="83">
        <f t="shared" si="8"/>
        <v>284610</v>
      </c>
      <c r="O56" s="36">
        <v>2100</v>
      </c>
      <c r="P56" s="36">
        <v>29</v>
      </c>
      <c r="Q56" s="36">
        <v>25000</v>
      </c>
    </row>
    <row r="57" spans="1:18" ht="15.75" x14ac:dyDescent="0.25">
      <c r="A57" s="84" t="s">
        <v>64</v>
      </c>
      <c r="B57" s="85">
        <v>35999</v>
      </c>
      <c r="C57" s="85">
        <v>36069</v>
      </c>
      <c r="D57" s="77">
        <f t="shared" si="0"/>
        <v>70</v>
      </c>
      <c r="E57" s="78">
        <f t="shared" si="1"/>
        <v>108430</v>
      </c>
      <c r="F57" s="78">
        <f t="shared" si="2"/>
        <v>10840</v>
      </c>
      <c r="G57" s="78">
        <f t="shared" si="3"/>
        <v>119270</v>
      </c>
      <c r="H57" s="86">
        <v>44</v>
      </c>
      <c r="I57" s="86">
        <v>51</v>
      </c>
      <c r="J57" s="80">
        <f t="shared" si="4"/>
        <v>7</v>
      </c>
      <c r="K57" s="81">
        <f t="shared" si="5"/>
        <v>7</v>
      </c>
      <c r="L57" s="82">
        <f t="shared" si="6"/>
        <v>0</v>
      </c>
      <c r="M57" s="81">
        <f t="shared" si="7"/>
        <v>42000</v>
      </c>
      <c r="N57" s="83">
        <f t="shared" si="8"/>
        <v>161270</v>
      </c>
      <c r="O57" s="36">
        <v>2100</v>
      </c>
      <c r="P57" s="36">
        <v>29</v>
      </c>
      <c r="Q57" s="36">
        <v>10000</v>
      </c>
    </row>
    <row r="58" spans="1:18" ht="15.75" x14ac:dyDescent="0.25">
      <c r="A58" s="84" t="s">
        <v>65</v>
      </c>
      <c r="B58" s="85">
        <v>34730</v>
      </c>
      <c r="C58" s="85">
        <v>34813</v>
      </c>
      <c r="D58" s="77">
        <f t="shared" si="0"/>
        <v>83</v>
      </c>
      <c r="E58" s="78">
        <f t="shared" si="1"/>
        <v>128570</v>
      </c>
      <c r="F58" s="78">
        <f t="shared" si="2"/>
        <v>12860</v>
      </c>
      <c r="G58" s="78">
        <f t="shared" si="3"/>
        <v>141430</v>
      </c>
      <c r="H58" s="86">
        <v>767</v>
      </c>
      <c r="I58" s="86">
        <v>778</v>
      </c>
      <c r="J58" s="80">
        <f t="shared" si="4"/>
        <v>11</v>
      </c>
      <c r="K58" s="81">
        <f t="shared" si="5"/>
        <v>11</v>
      </c>
      <c r="L58" s="82">
        <f t="shared" si="6"/>
        <v>0</v>
      </c>
      <c r="M58" s="81">
        <f t="shared" si="7"/>
        <v>66000</v>
      </c>
      <c r="N58" s="83">
        <f t="shared" si="8"/>
        <v>207430</v>
      </c>
      <c r="O58" s="36">
        <v>2100</v>
      </c>
      <c r="P58" s="36">
        <v>30</v>
      </c>
      <c r="Q58" s="36">
        <v>35000</v>
      </c>
    </row>
    <row r="59" spans="1:18" ht="15.75" x14ac:dyDescent="0.25">
      <c r="A59" s="84" t="s">
        <v>66</v>
      </c>
      <c r="B59" s="85">
        <v>36750</v>
      </c>
      <c r="C59" s="85">
        <v>36810</v>
      </c>
      <c r="D59" s="77">
        <f t="shared" si="0"/>
        <v>60</v>
      </c>
      <c r="E59" s="78">
        <f t="shared" si="1"/>
        <v>92940</v>
      </c>
      <c r="F59" s="78">
        <f t="shared" si="2"/>
        <v>9290</v>
      </c>
      <c r="G59" s="78">
        <f t="shared" si="3"/>
        <v>102230</v>
      </c>
      <c r="H59" s="86">
        <v>4085</v>
      </c>
      <c r="I59" s="86">
        <v>4103</v>
      </c>
      <c r="J59" s="80">
        <f t="shared" si="4"/>
        <v>18</v>
      </c>
      <c r="K59" s="81">
        <f t="shared" si="5"/>
        <v>18</v>
      </c>
      <c r="L59" s="82">
        <f t="shared" si="6"/>
        <v>0</v>
      </c>
      <c r="M59" s="81">
        <f t="shared" si="7"/>
        <v>108000</v>
      </c>
      <c r="N59" s="83">
        <f t="shared" si="8"/>
        <v>210230</v>
      </c>
      <c r="O59" s="36">
        <v>2100</v>
      </c>
      <c r="P59" s="36">
        <v>31</v>
      </c>
      <c r="Q59" s="36"/>
    </row>
    <row r="60" spans="1:18" ht="15.75" x14ac:dyDescent="0.25">
      <c r="A60" s="84" t="s">
        <v>67</v>
      </c>
      <c r="B60" s="85">
        <v>28871</v>
      </c>
      <c r="C60" s="85">
        <v>28924</v>
      </c>
      <c r="D60" s="77">
        <f t="shared" si="0"/>
        <v>53</v>
      </c>
      <c r="E60" s="78">
        <f t="shared" si="1"/>
        <v>82100</v>
      </c>
      <c r="F60" s="78">
        <f t="shared" si="2"/>
        <v>8210</v>
      </c>
      <c r="G60" s="78">
        <f t="shared" si="3"/>
        <v>90310</v>
      </c>
      <c r="H60" s="86">
        <v>2717</v>
      </c>
      <c r="I60" s="86">
        <v>2727</v>
      </c>
      <c r="J60" s="80">
        <f t="shared" si="4"/>
        <v>10</v>
      </c>
      <c r="K60" s="81">
        <f t="shared" si="5"/>
        <v>10</v>
      </c>
      <c r="L60" s="82">
        <f t="shared" si="6"/>
        <v>0</v>
      </c>
      <c r="M60" s="81">
        <f t="shared" si="7"/>
        <v>60000</v>
      </c>
      <c r="N60" s="83">
        <f t="shared" si="8"/>
        <v>150310</v>
      </c>
      <c r="O60" s="36">
        <v>2100</v>
      </c>
      <c r="P60" s="36">
        <v>29</v>
      </c>
      <c r="Q60" s="36">
        <v>15000</v>
      </c>
    </row>
    <row r="61" spans="1:18" ht="15.75" x14ac:dyDescent="0.2">
      <c r="A61" s="84" t="s">
        <v>68</v>
      </c>
      <c r="B61" s="100">
        <v>11377</v>
      </c>
      <c r="C61" s="100">
        <v>11402</v>
      </c>
      <c r="D61" s="77">
        <f t="shared" si="0"/>
        <v>25</v>
      </c>
      <c r="E61" s="78">
        <f t="shared" si="1"/>
        <v>38730</v>
      </c>
      <c r="F61" s="78">
        <f t="shared" si="2"/>
        <v>3870</v>
      </c>
      <c r="G61" s="78">
        <f t="shared" si="3"/>
        <v>42600</v>
      </c>
      <c r="H61" s="101">
        <v>93</v>
      </c>
      <c r="I61" s="101">
        <v>98</v>
      </c>
      <c r="J61" s="80">
        <f t="shared" si="4"/>
        <v>5</v>
      </c>
      <c r="K61" s="81">
        <f t="shared" si="5"/>
        <v>5</v>
      </c>
      <c r="L61" s="82">
        <f t="shared" si="6"/>
        <v>0</v>
      </c>
      <c r="M61" s="81">
        <f t="shared" si="7"/>
        <v>30000</v>
      </c>
      <c r="N61" s="83">
        <f t="shared" si="8"/>
        <v>72600</v>
      </c>
      <c r="O61" s="37">
        <v>2100</v>
      </c>
      <c r="P61" s="37">
        <v>5</v>
      </c>
      <c r="Q61" s="37">
        <v>10000</v>
      </c>
    </row>
    <row r="62" spans="1:18" ht="15.75" x14ac:dyDescent="0.25">
      <c r="A62" s="84" t="s">
        <v>69</v>
      </c>
      <c r="B62" s="85">
        <v>36304</v>
      </c>
      <c r="C62" s="85">
        <v>36373</v>
      </c>
      <c r="D62" s="77">
        <f t="shared" si="0"/>
        <v>69</v>
      </c>
      <c r="E62" s="78">
        <f t="shared" si="1"/>
        <v>106880</v>
      </c>
      <c r="F62" s="78">
        <f t="shared" si="2"/>
        <v>10690</v>
      </c>
      <c r="G62" s="78">
        <f t="shared" si="3"/>
        <v>117570</v>
      </c>
      <c r="H62" s="86">
        <v>1015</v>
      </c>
      <c r="I62" s="86">
        <v>1035</v>
      </c>
      <c r="J62" s="80">
        <f t="shared" si="4"/>
        <v>20</v>
      </c>
      <c r="K62" s="81">
        <f t="shared" si="5"/>
        <v>20</v>
      </c>
      <c r="L62" s="82">
        <f t="shared" si="6"/>
        <v>0</v>
      </c>
      <c r="M62" s="81">
        <f t="shared" si="7"/>
        <v>120000</v>
      </c>
      <c r="N62" s="83">
        <f t="shared" si="8"/>
        <v>237570</v>
      </c>
      <c r="O62" s="36">
        <v>2100</v>
      </c>
      <c r="P62" s="36">
        <v>8</v>
      </c>
      <c r="Q62" s="36">
        <v>10000</v>
      </c>
    </row>
    <row r="63" spans="1:18" ht="15.75" x14ac:dyDescent="0.25">
      <c r="A63" s="84" t="s">
        <v>70</v>
      </c>
      <c r="B63" s="85">
        <v>43173</v>
      </c>
      <c r="C63" s="85">
        <v>43247</v>
      </c>
      <c r="D63" s="77">
        <f t="shared" si="0"/>
        <v>74</v>
      </c>
      <c r="E63" s="78">
        <f t="shared" si="1"/>
        <v>114630</v>
      </c>
      <c r="F63" s="78">
        <f t="shared" si="2"/>
        <v>11460</v>
      </c>
      <c r="G63" s="78">
        <f t="shared" si="3"/>
        <v>126090</v>
      </c>
      <c r="H63" s="86">
        <v>394</v>
      </c>
      <c r="I63" s="86">
        <v>407</v>
      </c>
      <c r="J63" s="80">
        <f t="shared" si="4"/>
        <v>13</v>
      </c>
      <c r="K63" s="81">
        <f t="shared" si="5"/>
        <v>13</v>
      </c>
      <c r="L63" s="82">
        <f t="shared" si="6"/>
        <v>0</v>
      </c>
      <c r="M63" s="81">
        <f t="shared" si="7"/>
        <v>78000</v>
      </c>
      <c r="N63" s="83">
        <f t="shared" si="8"/>
        <v>204090</v>
      </c>
      <c r="O63" s="36">
        <v>2100</v>
      </c>
      <c r="P63" s="36">
        <v>22</v>
      </c>
      <c r="Q63" s="36">
        <v>30000</v>
      </c>
    </row>
    <row r="64" spans="1:18" ht="15.75" x14ac:dyDescent="0.25">
      <c r="A64" s="84" t="s">
        <v>71</v>
      </c>
      <c r="B64" s="85">
        <v>39949</v>
      </c>
      <c r="C64" s="85">
        <v>40003</v>
      </c>
      <c r="D64" s="77">
        <f t="shared" si="0"/>
        <v>54</v>
      </c>
      <c r="E64" s="78">
        <f t="shared" si="1"/>
        <v>83650</v>
      </c>
      <c r="F64" s="78">
        <f t="shared" si="2"/>
        <v>8370</v>
      </c>
      <c r="G64" s="78">
        <f t="shared" si="3"/>
        <v>92020</v>
      </c>
      <c r="H64" s="86">
        <v>1653</v>
      </c>
      <c r="I64" s="86">
        <v>1667</v>
      </c>
      <c r="J64" s="80">
        <f t="shared" si="4"/>
        <v>14</v>
      </c>
      <c r="K64" s="81">
        <f t="shared" si="5"/>
        <v>14</v>
      </c>
      <c r="L64" s="82">
        <f t="shared" si="6"/>
        <v>0</v>
      </c>
      <c r="M64" s="81">
        <f t="shared" si="7"/>
        <v>84000</v>
      </c>
      <c r="N64" s="83">
        <f t="shared" si="8"/>
        <v>176020</v>
      </c>
      <c r="O64" s="36">
        <v>2100</v>
      </c>
      <c r="P64" s="36">
        <v>37</v>
      </c>
      <c r="Q64" s="36">
        <v>40000</v>
      </c>
    </row>
    <row r="65" spans="1:19" ht="15.75" x14ac:dyDescent="0.25">
      <c r="A65" s="84" t="s">
        <v>72</v>
      </c>
      <c r="B65" s="85">
        <v>32210</v>
      </c>
      <c r="C65" s="85">
        <v>32295</v>
      </c>
      <c r="D65" s="77">
        <f t="shared" si="0"/>
        <v>85</v>
      </c>
      <c r="E65" s="78">
        <f t="shared" si="1"/>
        <v>131670</v>
      </c>
      <c r="F65" s="78">
        <f t="shared" si="2"/>
        <v>13170</v>
      </c>
      <c r="G65" s="78">
        <f t="shared" si="3"/>
        <v>144840</v>
      </c>
      <c r="H65" s="86">
        <v>589</v>
      </c>
      <c r="I65" s="86">
        <v>598</v>
      </c>
      <c r="J65" s="80">
        <f t="shared" si="4"/>
        <v>9</v>
      </c>
      <c r="K65" s="81">
        <f t="shared" si="5"/>
        <v>9</v>
      </c>
      <c r="L65" s="82">
        <f t="shared" si="6"/>
        <v>0</v>
      </c>
      <c r="M65" s="81">
        <f t="shared" si="7"/>
        <v>54000</v>
      </c>
      <c r="N65" s="83">
        <f t="shared" si="8"/>
        <v>198840</v>
      </c>
      <c r="O65" s="36">
        <v>2100</v>
      </c>
      <c r="P65" s="36">
        <v>40</v>
      </c>
      <c r="Q65" s="36">
        <v>10000</v>
      </c>
    </row>
    <row r="66" spans="1:19" ht="15.75" x14ac:dyDescent="0.25">
      <c r="A66" s="84" t="s">
        <v>73</v>
      </c>
      <c r="B66" s="85">
        <v>35124</v>
      </c>
      <c r="C66" s="85">
        <v>35188</v>
      </c>
      <c r="D66" s="77">
        <f t="shared" si="0"/>
        <v>64</v>
      </c>
      <c r="E66" s="78">
        <f t="shared" si="1"/>
        <v>99140</v>
      </c>
      <c r="F66" s="78">
        <f t="shared" si="2"/>
        <v>9910</v>
      </c>
      <c r="G66" s="78">
        <f t="shared" si="3"/>
        <v>109050</v>
      </c>
      <c r="H66" s="86">
        <v>234</v>
      </c>
      <c r="I66" s="86">
        <v>244</v>
      </c>
      <c r="J66" s="80">
        <f t="shared" si="4"/>
        <v>10</v>
      </c>
      <c r="K66" s="81">
        <f t="shared" si="5"/>
        <v>10</v>
      </c>
      <c r="L66" s="82">
        <f t="shared" si="6"/>
        <v>0</v>
      </c>
      <c r="M66" s="81">
        <f t="shared" si="7"/>
        <v>60000</v>
      </c>
      <c r="N66" s="83">
        <f t="shared" si="8"/>
        <v>169050</v>
      </c>
      <c r="O66" s="36">
        <v>2100</v>
      </c>
      <c r="P66" s="36">
        <v>65</v>
      </c>
      <c r="Q66" s="36">
        <v>45000</v>
      </c>
    </row>
    <row r="67" spans="1:19" ht="16.5" customHeight="1" x14ac:dyDescent="0.25">
      <c r="A67" s="84" t="s">
        <v>74</v>
      </c>
      <c r="B67" s="85">
        <v>37639</v>
      </c>
      <c r="C67" s="85">
        <v>37745</v>
      </c>
      <c r="D67" s="77">
        <f t="shared" si="0"/>
        <v>106</v>
      </c>
      <c r="E67" s="78">
        <f t="shared" si="1"/>
        <v>164500</v>
      </c>
      <c r="F67" s="78">
        <f t="shared" si="2"/>
        <v>16450</v>
      </c>
      <c r="G67" s="78">
        <f t="shared" si="3"/>
        <v>180950</v>
      </c>
      <c r="H67" s="86">
        <v>2622</v>
      </c>
      <c r="I67" s="86">
        <v>2636</v>
      </c>
      <c r="J67" s="80">
        <f t="shared" si="4"/>
        <v>14</v>
      </c>
      <c r="K67" s="81">
        <f t="shared" si="5"/>
        <v>14</v>
      </c>
      <c r="L67" s="82">
        <f t="shared" si="6"/>
        <v>0</v>
      </c>
      <c r="M67" s="81">
        <f t="shared" si="7"/>
        <v>84000</v>
      </c>
      <c r="N67" s="83">
        <f t="shared" si="8"/>
        <v>264950</v>
      </c>
      <c r="O67" s="36">
        <v>2100</v>
      </c>
      <c r="P67" s="36">
        <v>54</v>
      </c>
      <c r="Q67" s="36">
        <v>15000</v>
      </c>
    </row>
    <row r="68" spans="1:19" ht="16.5" customHeight="1" x14ac:dyDescent="0.25">
      <c r="A68" s="84" t="s">
        <v>75</v>
      </c>
      <c r="B68" s="85">
        <v>39521</v>
      </c>
      <c r="C68" s="85">
        <v>39563</v>
      </c>
      <c r="D68" s="77">
        <f t="shared" si="0"/>
        <v>42</v>
      </c>
      <c r="E68" s="78">
        <f t="shared" si="1"/>
        <v>65060</v>
      </c>
      <c r="F68" s="78">
        <f t="shared" si="2"/>
        <v>6510</v>
      </c>
      <c r="G68" s="78">
        <f t="shared" si="3"/>
        <v>71570</v>
      </c>
      <c r="H68" s="86">
        <v>1616</v>
      </c>
      <c r="I68" s="86">
        <v>1622</v>
      </c>
      <c r="J68" s="80">
        <f t="shared" si="4"/>
        <v>6</v>
      </c>
      <c r="K68" s="81">
        <f t="shared" si="5"/>
        <v>6</v>
      </c>
      <c r="L68" s="82">
        <f t="shared" si="6"/>
        <v>0</v>
      </c>
      <c r="M68" s="81">
        <f t="shared" si="7"/>
        <v>36000</v>
      </c>
      <c r="N68" s="83">
        <f t="shared" si="8"/>
        <v>107570</v>
      </c>
      <c r="O68" s="36">
        <v>2100</v>
      </c>
      <c r="P68" s="36">
        <v>0</v>
      </c>
      <c r="Q68" s="36"/>
    </row>
    <row r="69" spans="1:19" ht="16.5" customHeight="1" x14ac:dyDescent="0.25">
      <c r="A69" s="84" t="s">
        <v>76</v>
      </c>
      <c r="B69" s="85">
        <v>37621</v>
      </c>
      <c r="C69" s="85">
        <v>37686</v>
      </c>
      <c r="D69" s="77">
        <f t="shared" si="0"/>
        <v>65</v>
      </c>
      <c r="E69" s="78">
        <f t="shared" si="1"/>
        <v>100690</v>
      </c>
      <c r="F69" s="78">
        <f t="shared" si="2"/>
        <v>10070</v>
      </c>
      <c r="G69" s="78">
        <f t="shared" si="3"/>
        <v>110760</v>
      </c>
      <c r="H69" s="86">
        <v>2835</v>
      </c>
      <c r="I69" s="86">
        <v>2843</v>
      </c>
      <c r="J69" s="80">
        <f t="shared" si="4"/>
        <v>8</v>
      </c>
      <c r="K69" s="81">
        <f t="shared" si="5"/>
        <v>8</v>
      </c>
      <c r="L69" s="82">
        <f t="shared" si="6"/>
        <v>0</v>
      </c>
      <c r="M69" s="81">
        <f t="shared" si="7"/>
        <v>48000</v>
      </c>
      <c r="N69" s="83">
        <f t="shared" si="8"/>
        <v>158760</v>
      </c>
      <c r="O69" s="36">
        <v>2100</v>
      </c>
      <c r="P69" s="36">
        <v>16</v>
      </c>
      <c r="Q69" s="36">
        <v>40000</v>
      </c>
    </row>
    <row r="70" spans="1:19" ht="16.5" customHeight="1" x14ac:dyDescent="0.25">
      <c r="A70" s="84" t="s">
        <v>77</v>
      </c>
      <c r="B70" s="85">
        <v>17803</v>
      </c>
      <c r="C70" s="85">
        <v>17878</v>
      </c>
      <c r="D70" s="77">
        <f t="shared" si="0"/>
        <v>75</v>
      </c>
      <c r="E70" s="78">
        <f t="shared" si="1"/>
        <v>116180</v>
      </c>
      <c r="F70" s="78">
        <f t="shared" si="2"/>
        <v>11620</v>
      </c>
      <c r="G70" s="78">
        <f t="shared" si="3"/>
        <v>127800</v>
      </c>
      <c r="H70" s="86">
        <v>5306</v>
      </c>
      <c r="I70" s="86">
        <v>5316</v>
      </c>
      <c r="J70" s="80">
        <f t="shared" si="4"/>
        <v>10</v>
      </c>
      <c r="K70" s="81">
        <f t="shared" si="5"/>
        <v>10</v>
      </c>
      <c r="L70" s="82">
        <f t="shared" si="6"/>
        <v>0</v>
      </c>
      <c r="M70" s="81">
        <f t="shared" si="7"/>
        <v>60000</v>
      </c>
      <c r="N70" s="83">
        <f t="shared" si="8"/>
        <v>187800</v>
      </c>
      <c r="O70" s="36">
        <v>2100</v>
      </c>
      <c r="P70" s="36">
        <v>18</v>
      </c>
      <c r="Q70" s="36">
        <v>45000</v>
      </c>
    </row>
    <row r="71" spans="1:19" ht="16.5" customHeight="1" x14ac:dyDescent="0.25">
      <c r="A71" s="84" t="s">
        <v>78</v>
      </c>
      <c r="B71" s="85">
        <v>36636</v>
      </c>
      <c r="C71" s="85">
        <v>36715</v>
      </c>
      <c r="D71" s="77">
        <f t="shared" si="0"/>
        <v>79</v>
      </c>
      <c r="E71" s="78">
        <f t="shared" si="1"/>
        <v>122370</v>
      </c>
      <c r="F71" s="78">
        <f t="shared" si="2"/>
        <v>12240</v>
      </c>
      <c r="G71" s="78">
        <f t="shared" si="3"/>
        <v>134610</v>
      </c>
      <c r="H71" s="86">
        <v>1215</v>
      </c>
      <c r="I71" s="86">
        <v>1225</v>
      </c>
      <c r="J71" s="80">
        <f t="shared" si="4"/>
        <v>10</v>
      </c>
      <c r="K71" s="81">
        <f t="shared" si="5"/>
        <v>10</v>
      </c>
      <c r="L71" s="82">
        <f t="shared" si="6"/>
        <v>0</v>
      </c>
      <c r="M71" s="81">
        <f t="shared" si="7"/>
        <v>60000</v>
      </c>
      <c r="N71" s="83">
        <f t="shared" si="8"/>
        <v>194610</v>
      </c>
      <c r="O71" s="36">
        <v>2100</v>
      </c>
      <c r="P71" s="36">
        <v>16</v>
      </c>
      <c r="Q71" s="36">
        <v>70000</v>
      </c>
    </row>
    <row r="72" spans="1:19" ht="16.5" customHeight="1" x14ac:dyDescent="0.25">
      <c r="A72" s="84" t="s">
        <v>79</v>
      </c>
      <c r="B72" s="85">
        <v>34411</v>
      </c>
      <c r="C72" s="85">
        <v>34483</v>
      </c>
      <c r="D72" s="77">
        <f t="shared" si="0"/>
        <v>72</v>
      </c>
      <c r="E72" s="78">
        <f t="shared" si="1"/>
        <v>111530</v>
      </c>
      <c r="F72" s="78">
        <f t="shared" si="2"/>
        <v>11150</v>
      </c>
      <c r="G72" s="78">
        <f t="shared" si="3"/>
        <v>122680</v>
      </c>
      <c r="H72" s="86">
        <v>4206</v>
      </c>
      <c r="I72" s="86">
        <v>4221</v>
      </c>
      <c r="J72" s="80">
        <f t="shared" si="4"/>
        <v>15</v>
      </c>
      <c r="K72" s="81">
        <f t="shared" si="5"/>
        <v>15</v>
      </c>
      <c r="L72" s="82">
        <f t="shared" si="6"/>
        <v>0</v>
      </c>
      <c r="M72" s="81">
        <f t="shared" si="7"/>
        <v>90000</v>
      </c>
      <c r="N72" s="83">
        <f t="shared" si="8"/>
        <v>212680</v>
      </c>
      <c r="O72" s="36">
        <v>2100</v>
      </c>
      <c r="P72" s="36">
        <v>0</v>
      </c>
      <c r="Q72" s="36">
        <v>10000</v>
      </c>
    </row>
    <row r="73" spans="1:19" ht="16.5" customHeight="1" x14ac:dyDescent="0.25">
      <c r="A73" s="84" t="s">
        <v>80</v>
      </c>
      <c r="B73" s="85">
        <v>31838</v>
      </c>
      <c r="C73" s="85">
        <v>31902</v>
      </c>
      <c r="D73" s="77">
        <f t="shared" si="0"/>
        <v>64</v>
      </c>
      <c r="E73" s="78">
        <f t="shared" si="1"/>
        <v>99140</v>
      </c>
      <c r="F73" s="78">
        <f t="shared" si="2"/>
        <v>9910</v>
      </c>
      <c r="G73" s="78">
        <f t="shared" si="3"/>
        <v>109050</v>
      </c>
      <c r="H73" s="86">
        <v>117</v>
      </c>
      <c r="I73" s="86">
        <v>122</v>
      </c>
      <c r="J73" s="80">
        <f t="shared" si="4"/>
        <v>5</v>
      </c>
      <c r="K73" s="81">
        <f t="shared" si="5"/>
        <v>5</v>
      </c>
      <c r="L73" s="82">
        <f t="shared" si="6"/>
        <v>0</v>
      </c>
      <c r="M73" s="81">
        <f t="shared" si="7"/>
        <v>30000</v>
      </c>
      <c r="N73" s="83">
        <f t="shared" si="8"/>
        <v>139050</v>
      </c>
      <c r="O73" s="36">
        <v>2100</v>
      </c>
      <c r="P73" s="36">
        <v>0</v>
      </c>
      <c r="Q73" s="36">
        <v>25000</v>
      </c>
    </row>
    <row r="74" spans="1:19" ht="16.5" customHeight="1" x14ac:dyDescent="0.25">
      <c r="A74" s="84" t="s">
        <v>81</v>
      </c>
      <c r="B74" s="85">
        <v>31640</v>
      </c>
      <c r="C74" s="85">
        <v>31720</v>
      </c>
      <c r="D74" s="77">
        <f t="shared" si="0"/>
        <v>80</v>
      </c>
      <c r="E74" s="78">
        <f t="shared" si="1"/>
        <v>123920</v>
      </c>
      <c r="F74" s="78">
        <f t="shared" si="2"/>
        <v>12390</v>
      </c>
      <c r="G74" s="78">
        <f t="shared" si="3"/>
        <v>136310</v>
      </c>
      <c r="H74" s="86">
        <v>2532</v>
      </c>
      <c r="I74" s="86">
        <v>2553</v>
      </c>
      <c r="J74" s="80">
        <f t="shared" si="4"/>
        <v>21</v>
      </c>
      <c r="K74" s="81">
        <f t="shared" si="5"/>
        <v>21</v>
      </c>
      <c r="L74" s="82">
        <f t="shared" si="6"/>
        <v>0</v>
      </c>
      <c r="M74" s="81">
        <f t="shared" si="7"/>
        <v>126000</v>
      </c>
      <c r="N74" s="83">
        <f t="shared" si="8"/>
        <v>262310</v>
      </c>
      <c r="O74" s="36">
        <v>2100</v>
      </c>
      <c r="P74" s="36">
        <v>0</v>
      </c>
      <c r="Q74" s="36">
        <v>55000</v>
      </c>
    </row>
    <row r="75" spans="1:19" ht="16.5" customHeight="1" x14ac:dyDescent="0.25">
      <c r="A75" s="84" t="s">
        <v>82</v>
      </c>
      <c r="B75" s="85">
        <v>35350</v>
      </c>
      <c r="C75" s="85">
        <v>35469</v>
      </c>
      <c r="D75" s="77">
        <f t="shared" si="0"/>
        <v>119</v>
      </c>
      <c r="E75" s="78">
        <f t="shared" si="1"/>
        <v>185300</v>
      </c>
      <c r="F75" s="78">
        <f t="shared" si="2"/>
        <v>18530</v>
      </c>
      <c r="G75" s="78">
        <f t="shared" si="3"/>
        <v>203830</v>
      </c>
      <c r="H75" s="86">
        <v>2354</v>
      </c>
      <c r="I75" s="86">
        <v>2373</v>
      </c>
      <c r="J75" s="80">
        <f t="shared" si="4"/>
        <v>19</v>
      </c>
      <c r="K75" s="81">
        <f t="shared" si="5"/>
        <v>19</v>
      </c>
      <c r="L75" s="82">
        <f t="shared" si="6"/>
        <v>0</v>
      </c>
      <c r="M75" s="81">
        <f t="shared" si="7"/>
        <v>114000</v>
      </c>
      <c r="N75" s="83">
        <f t="shared" si="8"/>
        <v>317830</v>
      </c>
      <c r="O75" s="36">
        <v>2100</v>
      </c>
      <c r="P75" s="36">
        <v>24</v>
      </c>
      <c r="Q75" s="36">
        <v>20000</v>
      </c>
    </row>
    <row r="76" spans="1:19" ht="16.5" customHeight="1" x14ac:dyDescent="0.25">
      <c r="A76" s="84" t="s">
        <v>83</v>
      </c>
      <c r="B76" s="85">
        <v>10636</v>
      </c>
      <c r="C76" s="85">
        <v>10672</v>
      </c>
      <c r="D76" s="77">
        <f t="shared" si="0"/>
        <v>36</v>
      </c>
      <c r="E76" s="78">
        <f t="shared" si="1"/>
        <v>55760</v>
      </c>
      <c r="F76" s="78">
        <f t="shared" si="2"/>
        <v>5580</v>
      </c>
      <c r="G76" s="78">
        <f t="shared" si="3"/>
        <v>61340</v>
      </c>
      <c r="H76" s="86">
        <v>259</v>
      </c>
      <c r="I76" s="86">
        <v>266</v>
      </c>
      <c r="J76" s="80">
        <f t="shared" si="4"/>
        <v>7</v>
      </c>
      <c r="K76" s="81">
        <f t="shared" si="5"/>
        <v>7</v>
      </c>
      <c r="L76" s="82">
        <f t="shared" si="6"/>
        <v>0</v>
      </c>
      <c r="M76" s="81">
        <f t="shared" si="7"/>
        <v>42000</v>
      </c>
      <c r="N76" s="83">
        <f t="shared" si="8"/>
        <v>103340</v>
      </c>
      <c r="O76" s="36">
        <v>2100</v>
      </c>
      <c r="P76" s="36">
        <v>19</v>
      </c>
      <c r="Q76" s="36">
        <v>25000</v>
      </c>
    </row>
    <row r="77" spans="1:19" ht="16.5" customHeight="1" x14ac:dyDescent="0.25">
      <c r="A77" s="84" t="s">
        <v>84</v>
      </c>
      <c r="B77" s="85">
        <v>35778</v>
      </c>
      <c r="C77" s="85">
        <v>35795</v>
      </c>
      <c r="D77" s="77">
        <f t="shared" si="0"/>
        <v>17</v>
      </c>
      <c r="E77" s="78">
        <f t="shared" si="1"/>
        <v>26330</v>
      </c>
      <c r="F77" s="78">
        <f t="shared" si="2"/>
        <v>2630</v>
      </c>
      <c r="G77" s="78">
        <f t="shared" si="3"/>
        <v>28960</v>
      </c>
      <c r="H77" s="102">
        <v>110</v>
      </c>
      <c r="I77" s="102">
        <v>112</v>
      </c>
      <c r="J77" s="80">
        <f t="shared" si="4"/>
        <v>2</v>
      </c>
      <c r="K77" s="81">
        <f t="shared" si="5"/>
        <v>2</v>
      </c>
      <c r="L77" s="82">
        <f t="shared" si="6"/>
        <v>0</v>
      </c>
      <c r="M77" s="81">
        <f t="shared" si="7"/>
        <v>12000</v>
      </c>
      <c r="N77" s="83">
        <f t="shared" si="8"/>
        <v>40960</v>
      </c>
      <c r="O77" s="36">
        <v>2100</v>
      </c>
      <c r="P77" s="36">
        <v>61</v>
      </c>
      <c r="Q77" s="36">
        <v>20000</v>
      </c>
      <c r="S77">
        <f>413-355</f>
        <v>58</v>
      </c>
    </row>
    <row r="78" spans="1:19" ht="16.5" customHeight="1" x14ac:dyDescent="0.25">
      <c r="A78" s="84" t="s">
        <v>85</v>
      </c>
      <c r="B78" s="85">
        <v>38465</v>
      </c>
      <c r="C78" s="85">
        <v>38527</v>
      </c>
      <c r="D78" s="77">
        <f t="shared" si="0"/>
        <v>62</v>
      </c>
      <c r="E78" s="78">
        <f t="shared" si="1"/>
        <v>96040</v>
      </c>
      <c r="F78" s="78">
        <f t="shared" si="2"/>
        <v>9600</v>
      </c>
      <c r="G78" s="78">
        <f t="shared" si="3"/>
        <v>105640</v>
      </c>
      <c r="H78" s="86">
        <v>1719</v>
      </c>
      <c r="I78" s="86">
        <v>1728</v>
      </c>
      <c r="J78" s="80">
        <f t="shared" si="4"/>
        <v>9</v>
      </c>
      <c r="K78" s="81">
        <f t="shared" si="5"/>
        <v>9</v>
      </c>
      <c r="L78" s="82">
        <f t="shared" si="6"/>
        <v>0</v>
      </c>
      <c r="M78" s="81">
        <f t="shared" si="7"/>
        <v>54000</v>
      </c>
      <c r="N78" s="83">
        <f t="shared" si="8"/>
        <v>159640</v>
      </c>
      <c r="O78" s="36">
        <v>2100</v>
      </c>
      <c r="P78" s="36">
        <v>21</v>
      </c>
      <c r="Q78" s="36">
        <v>20000</v>
      </c>
    </row>
    <row r="79" spans="1:19" ht="16.5" customHeight="1" x14ac:dyDescent="0.25">
      <c r="A79" s="84" t="s">
        <v>86</v>
      </c>
      <c r="B79" s="85">
        <v>35039</v>
      </c>
      <c r="C79" s="85">
        <v>35084</v>
      </c>
      <c r="D79" s="77">
        <f t="shared" si="0"/>
        <v>45</v>
      </c>
      <c r="E79" s="78">
        <f t="shared" si="1"/>
        <v>69710</v>
      </c>
      <c r="F79" s="78">
        <f t="shared" si="2"/>
        <v>6970</v>
      </c>
      <c r="G79" s="78">
        <f t="shared" si="3"/>
        <v>76680</v>
      </c>
      <c r="H79" s="86">
        <v>1919</v>
      </c>
      <c r="I79" s="86">
        <v>1928</v>
      </c>
      <c r="J79" s="80">
        <f t="shared" si="4"/>
        <v>9</v>
      </c>
      <c r="K79" s="81">
        <f t="shared" si="5"/>
        <v>9</v>
      </c>
      <c r="L79" s="82">
        <f t="shared" si="6"/>
        <v>0</v>
      </c>
      <c r="M79" s="81">
        <f t="shared" si="7"/>
        <v>54000</v>
      </c>
      <c r="N79" s="83">
        <f t="shared" si="8"/>
        <v>130680</v>
      </c>
      <c r="O79" s="36">
        <v>2100</v>
      </c>
      <c r="P79" s="36">
        <v>36</v>
      </c>
      <c r="Q79" s="36">
        <v>45000</v>
      </c>
    </row>
    <row r="80" spans="1:19" ht="16.5" customHeight="1" x14ac:dyDescent="0.25">
      <c r="A80" s="84" t="s">
        <v>87</v>
      </c>
      <c r="B80" s="85">
        <v>32546</v>
      </c>
      <c r="C80" s="85">
        <v>32590</v>
      </c>
      <c r="D80" s="77">
        <f t="shared" si="0"/>
        <v>44</v>
      </c>
      <c r="E80" s="78">
        <f t="shared" si="1"/>
        <v>68160</v>
      </c>
      <c r="F80" s="78">
        <f t="shared" si="2"/>
        <v>6820</v>
      </c>
      <c r="G80" s="78">
        <f t="shared" si="3"/>
        <v>74980</v>
      </c>
      <c r="H80" s="86">
        <v>101</v>
      </c>
      <c r="I80" s="86">
        <v>110</v>
      </c>
      <c r="J80" s="80">
        <f t="shared" si="4"/>
        <v>9</v>
      </c>
      <c r="K80" s="81">
        <f t="shared" si="5"/>
        <v>9</v>
      </c>
      <c r="L80" s="82">
        <f t="shared" si="6"/>
        <v>0</v>
      </c>
      <c r="M80" s="81">
        <f t="shared" si="7"/>
        <v>54000</v>
      </c>
      <c r="N80" s="83">
        <f t="shared" si="8"/>
        <v>128980</v>
      </c>
      <c r="O80" s="36">
        <v>2100</v>
      </c>
      <c r="P80" s="36">
        <v>28</v>
      </c>
      <c r="Q80" s="36">
        <v>25000</v>
      </c>
    </row>
    <row r="81" spans="1:19" ht="16.5" customHeight="1" x14ac:dyDescent="0.25">
      <c r="A81" s="84" t="s">
        <v>88</v>
      </c>
      <c r="B81" s="85">
        <v>42007</v>
      </c>
      <c r="C81" s="85">
        <v>42063</v>
      </c>
      <c r="D81" s="77">
        <f t="shared" si="0"/>
        <v>56</v>
      </c>
      <c r="E81" s="78">
        <f t="shared" si="1"/>
        <v>86740</v>
      </c>
      <c r="F81" s="78">
        <f t="shared" si="2"/>
        <v>8670</v>
      </c>
      <c r="G81" s="78">
        <f t="shared" si="3"/>
        <v>95410</v>
      </c>
      <c r="H81" s="86">
        <v>2459</v>
      </c>
      <c r="I81" s="86">
        <v>2471</v>
      </c>
      <c r="J81" s="80">
        <f t="shared" si="4"/>
        <v>12</v>
      </c>
      <c r="K81" s="81">
        <f t="shared" si="5"/>
        <v>12</v>
      </c>
      <c r="L81" s="82">
        <f t="shared" si="6"/>
        <v>0</v>
      </c>
      <c r="M81" s="81">
        <f t="shared" si="7"/>
        <v>72000</v>
      </c>
      <c r="N81" s="83">
        <f t="shared" si="8"/>
        <v>167410</v>
      </c>
      <c r="O81" s="36">
        <v>2100</v>
      </c>
      <c r="P81" s="36">
        <v>15</v>
      </c>
      <c r="Q81" s="36">
        <v>40000</v>
      </c>
    </row>
    <row r="82" spans="1:19" ht="16.5" customHeight="1" x14ac:dyDescent="0.25">
      <c r="A82" s="84" t="s">
        <v>89</v>
      </c>
      <c r="B82" s="85">
        <v>33557</v>
      </c>
      <c r="C82" s="85">
        <v>33596</v>
      </c>
      <c r="D82" s="77">
        <f t="shared" ref="D82:D96" si="9">C82-B82</f>
        <v>39</v>
      </c>
      <c r="E82" s="78">
        <f t="shared" ref="E82:E96" si="10">ROUND(IF(D82&gt;800,(D82-800)*2701+2615*200+2340*200+1858*200+1600*100+100*1549,IF(D82&gt;600,(D82-600)*2615+200*2340+200*1858+100*1600+100*1549,IF(D82&gt;400,(D82-400)*2340+200*1858+100*1600+100*1549,IF(D82&gt;200,(D82-200)*1858+100*1600+100*1549,IF(D82&gt;100,(D82-100)*1600+100*1549,D82*1549))))),-1)</f>
        <v>60410</v>
      </c>
      <c r="F82" s="78">
        <f t="shared" ref="F82:F96" si="11">ROUND(E82*10%,-1)</f>
        <v>6040</v>
      </c>
      <c r="G82" s="78">
        <f t="shared" ref="G82:G96" si="12">E82+F82</f>
        <v>66450</v>
      </c>
      <c r="H82" s="86">
        <v>337</v>
      </c>
      <c r="I82" s="103" t="s">
        <v>113</v>
      </c>
      <c r="J82" s="80">
        <f>3+7</f>
        <v>10</v>
      </c>
      <c r="K82" s="81">
        <f t="shared" ref="K82:K96" si="13">IF(J82&lt;=32,J82,32)</f>
        <v>10</v>
      </c>
      <c r="L82" s="82">
        <f t="shared" ref="L82:L96" si="14">IF(J82&gt;32,J82-32,0)</f>
        <v>0</v>
      </c>
      <c r="M82" s="81">
        <f>ROUND((K82*6000+L82*13000),-1)</f>
        <v>60000</v>
      </c>
      <c r="N82" s="83">
        <f t="shared" ref="N82:N96" si="15">ROUND(E82+F82+M82,-1)</f>
        <v>126450</v>
      </c>
      <c r="O82" s="36">
        <v>2100</v>
      </c>
      <c r="P82" s="36">
        <v>29</v>
      </c>
      <c r="Q82" s="36"/>
    </row>
    <row r="83" spans="1:19" ht="16.5" customHeight="1" x14ac:dyDescent="0.25">
      <c r="A83" s="84" t="s">
        <v>90</v>
      </c>
      <c r="B83" s="85">
        <v>12435</v>
      </c>
      <c r="C83" s="85">
        <v>12479</v>
      </c>
      <c r="D83" s="77">
        <f t="shared" si="9"/>
        <v>44</v>
      </c>
      <c r="E83" s="78">
        <f t="shared" si="10"/>
        <v>68160</v>
      </c>
      <c r="F83" s="78">
        <f t="shared" si="11"/>
        <v>6820</v>
      </c>
      <c r="G83" s="78">
        <f t="shared" si="12"/>
        <v>74980</v>
      </c>
      <c r="H83" s="86">
        <v>170</v>
      </c>
      <c r="I83" s="86">
        <v>177</v>
      </c>
      <c r="J83" s="80">
        <f t="shared" ref="J83:J96" si="16">I83-H83</f>
        <v>7</v>
      </c>
      <c r="K83" s="81">
        <f t="shared" si="13"/>
        <v>7</v>
      </c>
      <c r="L83" s="82">
        <f t="shared" si="14"/>
        <v>0</v>
      </c>
      <c r="M83" s="81">
        <f t="shared" ref="M83:M96" si="17">ROUND((K83*6000+L83*13000),-1)</f>
        <v>42000</v>
      </c>
      <c r="N83" s="83">
        <f t="shared" si="15"/>
        <v>116980</v>
      </c>
      <c r="O83" s="36">
        <v>2100</v>
      </c>
      <c r="P83" s="36">
        <v>17</v>
      </c>
      <c r="Q83" s="36"/>
    </row>
    <row r="84" spans="1:19" ht="16.5" customHeight="1" x14ac:dyDescent="0.25">
      <c r="A84" s="84" t="s">
        <v>91</v>
      </c>
      <c r="B84" s="85">
        <v>40889</v>
      </c>
      <c r="C84" s="85">
        <v>40925</v>
      </c>
      <c r="D84" s="77">
        <f t="shared" si="9"/>
        <v>36</v>
      </c>
      <c r="E84" s="78">
        <f t="shared" si="10"/>
        <v>55760</v>
      </c>
      <c r="F84" s="78">
        <f t="shared" si="11"/>
        <v>5580</v>
      </c>
      <c r="G84" s="78">
        <f t="shared" si="12"/>
        <v>61340</v>
      </c>
      <c r="H84" s="86">
        <v>1962</v>
      </c>
      <c r="I84" s="86">
        <v>1963</v>
      </c>
      <c r="J84" s="80">
        <f t="shared" si="16"/>
        <v>1</v>
      </c>
      <c r="K84" s="81">
        <f t="shared" si="13"/>
        <v>1</v>
      </c>
      <c r="L84" s="82">
        <f t="shared" si="14"/>
        <v>0</v>
      </c>
      <c r="M84" s="81">
        <f t="shared" si="17"/>
        <v>6000</v>
      </c>
      <c r="N84" s="83">
        <f t="shared" si="15"/>
        <v>67340</v>
      </c>
      <c r="O84" s="36">
        <v>2100</v>
      </c>
      <c r="P84" s="36">
        <v>8</v>
      </c>
      <c r="Q84" s="36">
        <v>20000</v>
      </c>
    </row>
    <row r="85" spans="1:19" ht="16.5" customHeight="1" x14ac:dyDescent="0.25">
      <c r="A85" s="84" t="s">
        <v>92</v>
      </c>
      <c r="B85" s="85">
        <v>35605</v>
      </c>
      <c r="C85" s="85">
        <v>35649</v>
      </c>
      <c r="D85" s="77">
        <f t="shared" si="9"/>
        <v>44</v>
      </c>
      <c r="E85" s="78">
        <f t="shared" si="10"/>
        <v>68160</v>
      </c>
      <c r="F85" s="78">
        <f t="shared" si="11"/>
        <v>6820</v>
      </c>
      <c r="G85" s="78">
        <f t="shared" si="12"/>
        <v>74980</v>
      </c>
      <c r="H85" s="86">
        <v>1046</v>
      </c>
      <c r="I85" s="86">
        <v>1059</v>
      </c>
      <c r="J85" s="80">
        <f t="shared" si="16"/>
        <v>13</v>
      </c>
      <c r="K85" s="81">
        <f t="shared" si="13"/>
        <v>13</v>
      </c>
      <c r="L85" s="82">
        <f t="shared" si="14"/>
        <v>0</v>
      </c>
      <c r="M85" s="81">
        <f t="shared" si="17"/>
        <v>78000</v>
      </c>
      <c r="N85" s="83">
        <f t="shared" si="15"/>
        <v>152980</v>
      </c>
      <c r="O85" s="36">
        <v>2100</v>
      </c>
      <c r="P85" s="36">
        <v>14</v>
      </c>
      <c r="Q85" s="36">
        <v>10000</v>
      </c>
    </row>
    <row r="86" spans="1:19" ht="16.5" customHeight="1" x14ac:dyDescent="0.25">
      <c r="A86" s="84" t="s">
        <v>93</v>
      </c>
      <c r="B86" s="85">
        <v>36654</v>
      </c>
      <c r="C86" s="85">
        <v>36702</v>
      </c>
      <c r="D86" s="77">
        <f t="shared" si="9"/>
        <v>48</v>
      </c>
      <c r="E86" s="78">
        <f t="shared" si="10"/>
        <v>74350</v>
      </c>
      <c r="F86" s="78">
        <f t="shared" si="11"/>
        <v>7440</v>
      </c>
      <c r="G86" s="78">
        <f t="shared" si="12"/>
        <v>81790</v>
      </c>
      <c r="H86" s="86">
        <v>172</v>
      </c>
      <c r="I86" s="86">
        <v>180</v>
      </c>
      <c r="J86" s="80">
        <f t="shared" si="16"/>
        <v>8</v>
      </c>
      <c r="K86" s="81">
        <f t="shared" si="13"/>
        <v>8</v>
      </c>
      <c r="L86" s="82">
        <f t="shared" si="14"/>
        <v>0</v>
      </c>
      <c r="M86" s="81">
        <f t="shared" si="17"/>
        <v>48000</v>
      </c>
      <c r="N86" s="83">
        <f t="shared" si="15"/>
        <v>129790</v>
      </c>
      <c r="O86" s="36">
        <v>2100</v>
      </c>
      <c r="P86" s="36">
        <v>18</v>
      </c>
      <c r="Q86" s="36">
        <v>20000</v>
      </c>
      <c r="S86">
        <f>21*2875</f>
        <v>60375</v>
      </c>
    </row>
    <row r="87" spans="1:19" ht="16.5" customHeight="1" x14ac:dyDescent="0.25">
      <c r="A87" s="84" t="s">
        <v>94</v>
      </c>
      <c r="B87" s="85">
        <v>38639</v>
      </c>
      <c r="C87" s="85">
        <v>38713</v>
      </c>
      <c r="D87" s="77">
        <f t="shared" si="9"/>
        <v>74</v>
      </c>
      <c r="E87" s="78">
        <f t="shared" si="10"/>
        <v>114630</v>
      </c>
      <c r="F87" s="78">
        <f t="shared" si="11"/>
        <v>11460</v>
      </c>
      <c r="G87" s="78">
        <f t="shared" si="12"/>
        <v>126090</v>
      </c>
      <c r="H87" s="86">
        <v>607</v>
      </c>
      <c r="I87" s="86">
        <v>620</v>
      </c>
      <c r="J87" s="80">
        <f t="shared" si="16"/>
        <v>13</v>
      </c>
      <c r="K87" s="81">
        <f t="shared" si="13"/>
        <v>13</v>
      </c>
      <c r="L87" s="82">
        <f t="shared" si="14"/>
        <v>0</v>
      </c>
      <c r="M87" s="81">
        <f t="shared" si="17"/>
        <v>78000</v>
      </c>
      <c r="N87" s="83">
        <f t="shared" si="15"/>
        <v>204090</v>
      </c>
      <c r="O87" s="36">
        <v>2100</v>
      </c>
      <c r="P87" s="36">
        <v>13</v>
      </c>
      <c r="Q87" s="36">
        <v>20000</v>
      </c>
    </row>
    <row r="88" spans="1:19" ht="16.5" customHeight="1" x14ac:dyDescent="0.25">
      <c r="A88" s="84" t="s">
        <v>95</v>
      </c>
      <c r="B88" s="85">
        <v>36854</v>
      </c>
      <c r="C88" s="85">
        <v>36909</v>
      </c>
      <c r="D88" s="77">
        <f t="shared" si="9"/>
        <v>55</v>
      </c>
      <c r="E88" s="78">
        <f t="shared" si="10"/>
        <v>85200</v>
      </c>
      <c r="F88" s="78">
        <f t="shared" si="11"/>
        <v>8520</v>
      </c>
      <c r="G88" s="78">
        <f t="shared" si="12"/>
        <v>93720</v>
      </c>
      <c r="H88" s="86">
        <v>89</v>
      </c>
      <c r="I88" s="86">
        <v>90</v>
      </c>
      <c r="J88" s="80">
        <f t="shared" si="16"/>
        <v>1</v>
      </c>
      <c r="K88" s="81">
        <f t="shared" si="13"/>
        <v>1</v>
      </c>
      <c r="L88" s="82">
        <f t="shared" si="14"/>
        <v>0</v>
      </c>
      <c r="M88" s="81">
        <f t="shared" si="17"/>
        <v>6000</v>
      </c>
      <c r="N88" s="83">
        <f t="shared" si="15"/>
        <v>99720</v>
      </c>
      <c r="O88" s="36">
        <v>2100</v>
      </c>
      <c r="P88" s="36">
        <v>4</v>
      </c>
      <c r="Q88" s="36">
        <v>10000</v>
      </c>
    </row>
    <row r="89" spans="1:19" ht="16.5" customHeight="1" x14ac:dyDescent="0.25">
      <c r="A89" s="84" t="s">
        <v>96</v>
      </c>
      <c r="B89" s="85">
        <v>2830</v>
      </c>
      <c r="C89" s="85">
        <v>2894</v>
      </c>
      <c r="D89" s="77">
        <f t="shared" si="9"/>
        <v>64</v>
      </c>
      <c r="E89" s="78">
        <f t="shared" si="10"/>
        <v>99140</v>
      </c>
      <c r="F89" s="78">
        <f t="shared" si="11"/>
        <v>9910</v>
      </c>
      <c r="G89" s="78">
        <f t="shared" si="12"/>
        <v>109050</v>
      </c>
      <c r="H89" s="86">
        <v>2530</v>
      </c>
      <c r="I89" s="86">
        <v>2538</v>
      </c>
      <c r="J89" s="80">
        <f t="shared" si="16"/>
        <v>8</v>
      </c>
      <c r="K89" s="81">
        <f t="shared" si="13"/>
        <v>8</v>
      </c>
      <c r="L89" s="82">
        <f t="shared" si="14"/>
        <v>0</v>
      </c>
      <c r="M89" s="81">
        <f t="shared" si="17"/>
        <v>48000</v>
      </c>
      <c r="N89" s="83">
        <f t="shared" si="15"/>
        <v>157050</v>
      </c>
      <c r="O89" s="36">
        <v>2100</v>
      </c>
      <c r="P89" s="36">
        <v>4</v>
      </c>
      <c r="Q89" s="36">
        <v>10000</v>
      </c>
    </row>
    <row r="90" spans="1:19" ht="16.5" customHeight="1" x14ac:dyDescent="0.25">
      <c r="A90" s="75" t="s">
        <v>97</v>
      </c>
      <c r="B90" s="104">
        <v>37978</v>
      </c>
      <c r="C90" s="104">
        <v>38055</v>
      </c>
      <c r="D90" s="77">
        <f t="shared" si="9"/>
        <v>77</v>
      </c>
      <c r="E90" s="78">
        <f t="shared" si="10"/>
        <v>119270</v>
      </c>
      <c r="F90" s="78">
        <f t="shared" si="11"/>
        <v>11930</v>
      </c>
      <c r="G90" s="78">
        <f t="shared" si="12"/>
        <v>131200</v>
      </c>
      <c r="H90" s="86">
        <v>128</v>
      </c>
      <c r="I90" s="86">
        <v>134</v>
      </c>
      <c r="J90" s="80">
        <f t="shared" si="16"/>
        <v>6</v>
      </c>
      <c r="K90" s="81">
        <f t="shared" si="13"/>
        <v>6</v>
      </c>
      <c r="L90" s="82">
        <f t="shared" si="14"/>
        <v>0</v>
      </c>
      <c r="M90" s="81">
        <f t="shared" si="17"/>
        <v>36000</v>
      </c>
      <c r="N90" s="83">
        <f t="shared" si="15"/>
        <v>167200</v>
      </c>
      <c r="O90" s="36">
        <v>2100</v>
      </c>
      <c r="P90" s="36">
        <v>40</v>
      </c>
      <c r="Q90" s="36">
        <v>20000</v>
      </c>
    </row>
    <row r="91" spans="1:19" ht="16.5" customHeight="1" x14ac:dyDescent="0.25">
      <c r="A91" s="75" t="s">
        <v>98</v>
      </c>
      <c r="B91" s="104">
        <v>38095</v>
      </c>
      <c r="C91" s="104">
        <v>38178</v>
      </c>
      <c r="D91" s="77">
        <f t="shared" si="9"/>
        <v>83</v>
      </c>
      <c r="E91" s="78">
        <f t="shared" si="10"/>
        <v>128570</v>
      </c>
      <c r="F91" s="78">
        <f t="shared" si="11"/>
        <v>12860</v>
      </c>
      <c r="G91" s="78">
        <f t="shared" si="12"/>
        <v>141430</v>
      </c>
      <c r="H91" s="86">
        <v>678</v>
      </c>
      <c r="I91" s="86">
        <v>692</v>
      </c>
      <c r="J91" s="80">
        <f t="shared" si="16"/>
        <v>14</v>
      </c>
      <c r="K91" s="81">
        <f t="shared" si="13"/>
        <v>14</v>
      </c>
      <c r="L91" s="82">
        <f t="shared" si="14"/>
        <v>0</v>
      </c>
      <c r="M91" s="81">
        <f t="shared" si="17"/>
        <v>84000</v>
      </c>
      <c r="N91" s="83">
        <f t="shared" si="15"/>
        <v>225430</v>
      </c>
      <c r="O91" s="36">
        <v>2100</v>
      </c>
      <c r="P91" s="36">
        <v>16</v>
      </c>
      <c r="Q91" s="36">
        <v>25000</v>
      </c>
    </row>
    <row r="92" spans="1:19" ht="16.5" customHeight="1" x14ac:dyDescent="0.25">
      <c r="A92" s="75" t="s">
        <v>99</v>
      </c>
      <c r="B92" s="104">
        <v>38504</v>
      </c>
      <c r="C92" s="104">
        <v>38564</v>
      </c>
      <c r="D92" s="77">
        <f t="shared" si="9"/>
        <v>60</v>
      </c>
      <c r="E92" s="78">
        <f t="shared" si="10"/>
        <v>92940</v>
      </c>
      <c r="F92" s="78">
        <f t="shared" si="11"/>
        <v>9290</v>
      </c>
      <c r="G92" s="78">
        <f t="shared" si="12"/>
        <v>102230</v>
      </c>
      <c r="H92" s="105">
        <v>2374</v>
      </c>
      <c r="I92" s="105">
        <v>2397</v>
      </c>
      <c r="J92" s="80">
        <f t="shared" si="16"/>
        <v>23</v>
      </c>
      <c r="K92" s="81">
        <f t="shared" si="13"/>
        <v>23</v>
      </c>
      <c r="L92" s="82">
        <f t="shared" si="14"/>
        <v>0</v>
      </c>
      <c r="M92" s="81">
        <f t="shared" si="17"/>
        <v>138000</v>
      </c>
      <c r="N92" s="83">
        <f t="shared" si="15"/>
        <v>240230</v>
      </c>
      <c r="O92" s="36">
        <v>2100</v>
      </c>
      <c r="P92" s="36">
        <v>3</v>
      </c>
      <c r="Q92" s="36">
        <v>50000</v>
      </c>
    </row>
    <row r="93" spans="1:19" ht="16.5" customHeight="1" x14ac:dyDescent="0.25">
      <c r="A93" s="75" t="s">
        <v>100</v>
      </c>
      <c r="B93" s="104">
        <v>31023</v>
      </c>
      <c r="C93" s="104">
        <v>31113</v>
      </c>
      <c r="D93" s="77">
        <f t="shared" si="9"/>
        <v>90</v>
      </c>
      <c r="E93" s="78">
        <f t="shared" si="10"/>
        <v>139410</v>
      </c>
      <c r="F93" s="78">
        <f t="shared" si="11"/>
        <v>13940</v>
      </c>
      <c r="G93" s="78">
        <f t="shared" si="12"/>
        <v>153350</v>
      </c>
      <c r="H93" s="86">
        <v>1479</v>
      </c>
      <c r="I93" s="86">
        <v>1491</v>
      </c>
      <c r="J93" s="80">
        <f t="shared" si="16"/>
        <v>12</v>
      </c>
      <c r="K93" s="81">
        <f t="shared" si="13"/>
        <v>12</v>
      </c>
      <c r="L93" s="82">
        <f t="shared" si="14"/>
        <v>0</v>
      </c>
      <c r="M93" s="81">
        <f t="shared" si="17"/>
        <v>72000</v>
      </c>
      <c r="N93" s="83">
        <f t="shared" si="15"/>
        <v>225350</v>
      </c>
      <c r="O93" s="36">
        <v>2100</v>
      </c>
      <c r="P93" s="36">
        <v>26</v>
      </c>
      <c r="Q93" s="36">
        <v>10000</v>
      </c>
    </row>
    <row r="94" spans="1:19" ht="16.5" customHeight="1" x14ac:dyDescent="0.25">
      <c r="A94" s="75" t="s">
        <v>101</v>
      </c>
      <c r="B94" s="104">
        <v>37948</v>
      </c>
      <c r="C94" s="104">
        <v>38015</v>
      </c>
      <c r="D94" s="77">
        <f t="shared" si="9"/>
        <v>67</v>
      </c>
      <c r="E94" s="78">
        <f t="shared" si="10"/>
        <v>103780</v>
      </c>
      <c r="F94" s="78">
        <f t="shared" si="11"/>
        <v>10380</v>
      </c>
      <c r="G94" s="78">
        <f t="shared" si="12"/>
        <v>114160</v>
      </c>
      <c r="H94" s="105">
        <v>7311</v>
      </c>
      <c r="I94" s="105">
        <v>7323</v>
      </c>
      <c r="J94" s="80">
        <f t="shared" si="16"/>
        <v>12</v>
      </c>
      <c r="K94" s="81">
        <f t="shared" si="13"/>
        <v>12</v>
      </c>
      <c r="L94" s="82">
        <f t="shared" si="14"/>
        <v>0</v>
      </c>
      <c r="M94" s="81">
        <f t="shared" si="17"/>
        <v>72000</v>
      </c>
      <c r="N94" s="83">
        <f t="shared" si="15"/>
        <v>186160</v>
      </c>
      <c r="O94" s="36">
        <v>2100</v>
      </c>
      <c r="P94" s="36">
        <v>19</v>
      </c>
      <c r="Q94" s="36"/>
    </row>
    <row r="95" spans="1:19" ht="16.5" customHeight="1" x14ac:dyDescent="0.25">
      <c r="A95" s="75" t="s">
        <v>102</v>
      </c>
      <c r="B95" s="104">
        <v>30159</v>
      </c>
      <c r="C95" s="104">
        <v>30233</v>
      </c>
      <c r="D95" s="77">
        <f t="shared" si="9"/>
        <v>74</v>
      </c>
      <c r="E95" s="78">
        <f t="shared" si="10"/>
        <v>114630</v>
      </c>
      <c r="F95" s="78">
        <f t="shared" si="11"/>
        <v>11460</v>
      </c>
      <c r="G95" s="78">
        <f t="shared" si="12"/>
        <v>126090</v>
      </c>
      <c r="H95" s="105">
        <v>451</v>
      </c>
      <c r="I95" s="105">
        <v>462</v>
      </c>
      <c r="J95" s="80">
        <f t="shared" si="16"/>
        <v>11</v>
      </c>
      <c r="K95" s="81">
        <f t="shared" si="13"/>
        <v>11</v>
      </c>
      <c r="L95" s="82">
        <f t="shared" si="14"/>
        <v>0</v>
      </c>
      <c r="M95" s="81">
        <f t="shared" si="17"/>
        <v>66000</v>
      </c>
      <c r="N95" s="83">
        <f t="shared" si="15"/>
        <v>192090</v>
      </c>
      <c r="O95" s="36">
        <v>2100</v>
      </c>
      <c r="P95" s="36">
        <v>20</v>
      </c>
      <c r="Q95" s="36"/>
    </row>
    <row r="96" spans="1:19" ht="16.5" customHeight="1" x14ac:dyDescent="0.25">
      <c r="A96" s="75" t="s">
        <v>103</v>
      </c>
      <c r="B96" s="76">
        <v>33821</v>
      </c>
      <c r="C96" s="76">
        <v>33859</v>
      </c>
      <c r="D96" s="77">
        <f t="shared" si="9"/>
        <v>38</v>
      </c>
      <c r="E96" s="78">
        <f t="shared" si="10"/>
        <v>58860</v>
      </c>
      <c r="F96" s="78">
        <f t="shared" si="11"/>
        <v>5890</v>
      </c>
      <c r="G96" s="78">
        <f t="shared" si="12"/>
        <v>64750</v>
      </c>
      <c r="H96" s="106">
        <v>4153</v>
      </c>
      <c r="I96" s="106">
        <v>4159</v>
      </c>
      <c r="J96" s="80">
        <f t="shared" si="16"/>
        <v>6</v>
      </c>
      <c r="K96" s="81">
        <f t="shared" si="13"/>
        <v>6</v>
      </c>
      <c r="L96" s="82">
        <f t="shared" si="14"/>
        <v>0</v>
      </c>
      <c r="M96" s="81">
        <f t="shared" si="17"/>
        <v>36000</v>
      </c>
      <c r="N96" s="83">
        <f t="shared" si="15"/>
        <v>100750</v>
      </c>
      <c r="O96" s="35">
        <v>2100</v>
      </c>
      <c r="P96" s="35">
        <v>51</v>
      </c>
      <c r="Q96" s="35">
        <v>10000</v>
      </c>
    </row>
    <row r="97" spans="1:17" ht="18.75" x14ac:dyDescent="0.3">
      <c r="A97" s="51"/>
      <c r="B97" s="14"/>
      <c r="C97" s="38"/>
      <c r="D97" s="5"/>
      <c r="E97" s="55"/>
      <c r="F97" s="55"/>
      <c r="G97" s="55"/>
      <c r="H97" s="39"/>
      <c r="I97" s="39"/>
      <c r="J97" s="65"/>
      <c r="K97" s="65"/>
      <c r="L97" s="55"/>
      <c r="M97" s="66"/>
      <c r="N97" s="66"/>
      <c r="O97" s="51"/>
      <c r="P97" s="51"/>
      <c r="Q97" s="51"/>
    </row>
    <row r="98" spans="1:17" x14ac:dyDescent="0.2">
      <c r="L98" s="46"/>
    </row>
    <row r="101" spans="1:17" x14ac:dyDescent="0.2">
      <c r="H101" s="46"/>
    </row>
  </sheetData>
  <sheetProtection password="DC9E" sheet="1" objects="1" scenarios="1"/>
  <mergeCells count="14">
    <mergeCell ref="J97:K97"/>
    <mergeCell ref="M97:N97"/>
    <mergeCell ref="A12:N12"/>
    <mergeCell ref="A13:N13"/>
    <mergeCell ref="A15:A16"/>
    <mergeCell ref="B15:G15"/>
    <mergeCell ref="H15:M15"/>
    <mergeCell ref="N15:N16"/>
    <mergeCell ref="A11:N11"/>
    <mergeCell ref="A1:F1"/>
    <mergeCell ref="A2:F2"/>
    <mergeCell ref="A5:Q5"/>
    <mergeCell ref="A6:Q6"/>
    <mergeCell ref="A8:D8"/>
  </mergeCells>
  <pageMargins left="0.31496062992125984" right="0.11811023622047245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nữa tháng 8</vt:lpstr>
      <vt:lpstr>'nữa tháng 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HOE-KTX</dc:creator>
  <cp:lastModifiedBy>Nga-KTX</cp:lastModifiedBy>
  <cp:lastPrinted>2018-09-04T00:46:23Z</cp:lastPrinted>
  <dcterms:created xsi:type="dcterms:W3CDTF">2017-02-07T03:17:48Z</dcterms:created>
  <dcterms:modified xsi:type="dcterms:W3CDTF">2018-09-06T08:14:20Z</dcterms:modified>
</cp:coreProperties>
</file>